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810" activeTab="1"/>
  </bookViews>
  <sheets>
    <sheet name="4LO" sheetId="1" r:id="rId1"/>
    <sheet name="31K" sheetId="2" r:id="rId2"/>
  </sheets>
  <definedNames>
    <definedName name="_xlnm.Print_Titles" localSheetId="0">'4LO'!$2:$2</definedName>
    <definedName name="_xlnm.Print_Area" localSheetId="0">'4LO'!$B$2:$E$247</definedName>
  </definedNames>
  <calcPr fullCalcOnLoad="1"/>
</workbook>
</file>

<file path=xl/sharedStrings.xml><?xml version="1.0" encoding="utf-8"?>
<sst xmlns="http://schemas.openxmlformats.org/spreadsheetml/2006/main" count="1199" uniqueCount="534">
  <si>
    <t>Description</t>
  </si>
  <si>
    <t>Réf. micro fiche</t>
  </si>
  <si>
    <t>Réf. réelle</t>
  </si>
  <si>
    <t>Prix HT</t>
  </si>
  <si>
    <t>Caoutchouc de sélecteur de vitesse</t>
  </si>
  <si>
    <t>132-18113-01</t>
  </si>
  <si>
    <t>132181130100</t>
  </si>
  <si>
    <t>Frein d'écrous de couronne sur roue AR</t>
  </si>
  <si>
    <t>148-25412-00</t>
  </si>
  <si>
    <t>148254120000</t>
  </si>
  <si>
    <t>Caoutchouc de kick</t>
  </si>
  <si>
    <t>156156180100</t>
  </si>
  <si>
    <t>Capuchon de robinet d'essence</t>
  </si>
  <si>
    <t>1A0-24521-01</t>
  </si>
  <si>
    <t>1A0245210100</t>
  </si>
  <si>
    <t>Poignée caoutchouc droite de guidon</t>
  </si>
  <si>
    <t>1A0262420100</t>
  </si>
  <si>
    <t>Passe câble de compteur sur garde boue AV</t>
  </si>
  <si>
    <t>1A8215180000</t>
  </si>
  <si>
    <t>Poignée caoutchouc gauche de guidon</t>
  </si>
  <si>
    <t>1E6262410000</t>
  </si>
  <si>
    <t>Rondelle frein de fixation de disque de frein AV</t>
  </si>
  <si>
    <t>1J3258340100</t>
  </si>
  <si>
    <t>Joint de robinet essence sur réservoir à carburant</t>
  </si>
  <si>
    <t>214-24512-00</t>
  </si>
  <si>
    <t>214245120000</t>
  </si>
  <si>
    <t>Jeu de plaquette de frein AV</t>
  </si>
  <si>
    <t>23WW00450200</t>
  </si>
  <si>
    <t>Joint de chapeau de carburateur</t>
  </si>
  <si>
    <t>246-14126-00</t>
  </si>
  <si>
    <t>246141260000</t>
  </si>
  <si>
    <t>Joint embase cylindre</t>
  </si>
  <si>
    <t>278-11351-01</t>
  </si>
  <si>
    <t>278113511100</t>
  </si>
  <si>
    <t>Joint plat de bride d'échappement</t>
  </si>
  <si>
    <t>4L0-14643-00</t>
  </si>
  <si>
    <t>29L146431000</t>
  </si>
  <si>
    <t>Tube de communication entre les pipes d'admission</t>
  </si>
  <si>
    <t>2R9144650000</t>
  </si>
  <si>
    <t>Plus dispo</t>
  </si>
  <si>
    <t>Joint de cuve carburateur</t>
  </si>
  <si>
    <t>304141840000</t>
  </si>
  <si>
    <t>Axe creux de bras oscillant</t>
  </si>
  <si>
    <t>341-22184-00</t>
  </si>
  <si>
    <t>341221840000</t>
  </si>
  <si>
    <t>Lamelle clapet d'admission</t>
  </si>
  <si>
    <t>345136137000</t>
  </si>
  <si>
    <t>Caoutchouc butée de béquille centrale</t>
  </si>
  <si>
    <t>371-27114-00</t>
  </si>
  <si>
    <t>371271140000</t>
  </si>
  <si>
    <t>Joint de carter d'embrayage</t>
  </si>
  <si>
    <t>4L0-15461-00</t>
  </si>
  <si>
    <t>3GG154610100</t>
  </si>
  <si>
    <t>Joint raccord entrée d'eau sur culasse (fixée par 2 vis)</t>
  </si>
  <si>
    <t>4L0-12435-00</t>
  </si>
  <si>
    <t>3XV124350000</t>
  </si>
  <si>
    <t>Joint intérieur de clignotant</t>
  </si>
  <si>
    <t>3Y6-83313-00</t>
  </si>
  <si>
    <t>3Y6833130000</t>
  </si>
  <si>
    <t>Vis de serrage clignotant sur patte de fixation</t>
  </si>
  <si>
    <t>3Y6-83317-00</t>
  </si>
  <si>
    <t>3Y6833170000</t>
  </si>
  <si>
    <t>Catadioptre de garde boue AR</t>
  </si>
  <si>
    <t>449851310200</t>
  </si>
  <si>
    <t>Circlip d'axe de piston</t>
  </si>
  <si>
    <t>4V2-11634-00</t>
  </si>
  <si>
    <t>4A0116340000</t>
  </si>
  <si>
    <t>Joint d'échappement diam = 53mm, grosse collerette</t>
  </si>
  <si>
    <t>4L0-14613-00</t>
  </si>
  <si>
    <t>4AC146130000</t>
  </si>
  <si>
    <t>Joint d'échappement diam = 45mm, petite collerette</t>
  </si>
  <si>
    <t>4BE146130000</t>
  </si>
  <si>
    <t>Rondelle joint vis de vidange BV</t>
  </si>
  <si>
    <t>4F4-14766-00</t>
  </si>
  <si>
    <t>4F4147660000</t>
  </si>
  <si>
    <t>Kit réparation maître cylindre de frein AV</t>
  </si>
  <si>
    <t>4K0W00415000</t>
  </si>
  <si>
    <t>Culasse nue</t>
  </si>
  <si>
    <t>4L0111110000</t>
  </si>
  <si>
    <t>Joint de culasse</t>
  </si>
  <si>
    <t>4L0-11181-00</t>
  </si>
  <si>
    <t>4L0111810900</t>
  </si>
  <si>
    <t>Cylindre gauche modèle 1980</t>
  </si>
  <si>
    <t>4L0113110900</t>
  </si>
  <si>
    <t>Cylindre droit modèle 1980</t>
  </si>
  <si>
    <t>4L0113210000</t>
  </si>
  <si>
    <t>Vilebrequin complet assemblé</t>
  </si>
  <si>
    <t>4L0114000300</t>
  </si>
  <si>
    <t>Jeu de segments pour piston moteur en 0,25 mm</t>
  </si>
  <si>
    <t>4L0-11610-11</t>
  </si>
  <si>
    <t>4L0116101100</t>
  </si>
  <si>
    <t>Axe de piston</t>
  </si>
  <si>
    <t>4L0116330000</t>
  </si>
  <si>
    <t>Joint manchon sortie d'eau culasse vers radiateur</t>
  </si>
  <si>
    <t>4L0-12414-00</t>
  </si>
  <si>
    <t>4L0124141900</t>
  </si>
  <si>
    <t>Pointeau de carburateur</t>
  </si>
  <si>
    <t>4L0141902500</t>
  </si>
  <si>
    <t>Mousse de filtre à air</t>
  </si>
  <si>
    <t>4L0-14451-00</t>
  </si>
  <si>
    <t>4L0144510000</t>
  </si>
  <si>
    <t>Joint intermédiaire de boîtier de filtre à air</t>
  </si>
  <si>
    <t>4L0-14452-00</t>
  </si>
  <si>
    <t>4L0144520000</t>
  </si>
  <si>
    <t>Joint de couvercle de filtre à air</t>
  </si>
  <si>
    <t>4L0-14457-01</t>
  </si>
  <si>
    <t>4L0144570100</t>
  </si>
  <si>
    <t>Carter plastique de pompe à huile</t>
  </si>
  <si>
    <t>4L0-15416-00</t>
  </si>
  <si>
    <t>4L0154160000</t>
  </si>
  <si>
    <t>Cache plastique cylindrique réglage garde embrayage</t>
  </si>
  <si>
    <t>4L0-15417-00</t>
  </si>
  <si>
    <t>4L0154170000</t>
  </si>
  <si>
    <t>Cache plastique cylindrique coté carter embrayage</t>
  </si>
  <si>
    <t>4L0-15431-00</t>
  </si>
  <si>
    <t>4L0154310100</t>
  </si>
  <si>
    <t>Entretoise anti frottement chaine secondaire sur bras</t>
  </si>
  <si>
    <t>4L0-22151-00</t>
  </si>
  <si>
    <t>4L0221510000</t>
  </si>
  <si>
    <t>Tendeur de chaîne sur bras oscillant</t>
  </si>
  <si>
    <t>4L0253890000</t>
  </si>
  <si>
    <t>Durit de frein AV émetteur vers raccord 3 voies</t>
  </si>
  <si>
    <t>4L0-25872-01</t>
  </si>
  <si>
    <t>4L0258720100</t>
  </si>
  <si>
    <t>Durit de frein AV raccord 3 voies vers étriers</t>
  </si>
  <si>
    <t>4L0-25873-00</t>
  </si>
  <si>
    <t>4L0258730000</t>
  </si>
  <si>
    <t>Plaque pour ressort béquille centrale</t>
  </si>
  <si>
    <t>4L0-27115-00</t>
  </si>
  <si>
    <t>4L0271150000</t>
  </si>
  <si>
    <t>Pédale de frein</t>
  </si>
  <si>
    <t>4L0272110000</t>
  </si>
  <si>
    <t>Tringle de commande de frein AR</t>
  </si>
  <si>
    <t>4L0272310100</t>
  </si>
  <si>
    <t>Repose pied AVG</t>
  </si>
  <si>
    <t>4L0-2741000</t>
  </si>
  <si>
    <t>4L0274100000</t>
  </si>
  <si>
    <t>Repose pied AVD</t>
  </si>
  <si>
    <t>4L0-2742000</t>
  </si>
  <si>
    <t>4L0274200000</t>
  </si>
  <si>
    <t>Support métallique repose pied AR droit ou gauche</t>
  </si>
  <si>
    <t>4L0274320000</t>
  </si>
  <si>
    <t>Axe support clignotants AV sur patte de phare</t>
  </si>
  <si>
    <t>4L0833180000</t>
  </si>
  <si>
    <t>Clignotant complet (sans caoutchouc patte de fixation)</t>
  </si>
  <si>
    <t>4L0833304000</t>
  </si>
  <si>
    <t>Patte de réglage hauteur phare AV</t>
  </si>
  <si>
    <t>4L0-83545-00</t>
  </si>
  <si>
    <t>4L0835450000</t>
  </si>
  <si>
    <t>Couvercle inférieur compteur/compte tours</t>
  </si>
  <si>
    <t>4L0-83559-10</t>
  </si>
  <si>
    <t>4L0835591000</t>
  </si>
  <si>
    <t>Boîtier électronique CDI</t>
  </si>
  <si>
    <t>4L0-85540-50</t>
  </si>
  <si>
    <t>4L0855405000</t>
  </si>
  <si>
    <t>Joint spi de fourche</t>
  </si>
  <si>
    <t>4L0W23120000</t>
  </si>
  <si>
    <t>Couvercle supérieur compteur/compte tours</t>
  </si>
  <si>
    <t>4L0-83559-00</t>
  </si>
  <si>
    <t>4L3835590000</t>
  </si>
  <si>
    <t>Axe de coulissement d'étrier de frein AV</t>
  </si>
  <si>
    <t>4W1-25914-00</t>
  </si>
  <si>
    <t>4W1259140000</t>
  </si>
  <si>
    <t>Kit piston d'étrier de frein AV</t>
  </si>
  <si>
    <t>4W1-W0057-00</t>
  </si>
  <si>
    <t>4W1W00570000</t>
  </si>
  <si>
    <t>Sonde température d'eau sur culasse</t>
  </si>
  <si>
    <t>5R2835910000</t>
  </si>
  <si>
    <t>Disque garni d'embrayage</t>
  </si>
  <si>
    <t>4L0-16321-00</t>
  </si>
  <si>
    <t>5Y1163310100</t>
  </si>
  <si>
    <t>Joint de boîte à clapet sur cylindre</t>
  </si>
  <si>
    <t>314-13821-02</t>
  </si>
  <si>
    <t>87A136210000</t>
  </si>
  <si>
    <t>Vis de fixation disque de frein sur roue AV</t>
  </si>
  <si>
    <t>90101-08312</t>
  </si>
  <si>
    <t>901010831200</t>
  </si>
  <si>
    <t>Vis de fixation du garde boue AV sur fourche</t>
  </si>
  <si>
    <t>901010869100</t>
  </si>
  <si>
    <t>Vis de purge liquide de refroidissement sur cylindre</t>
  </si>
  <si>
    <t>901050816300</t>
  </si>
  <si>
    <t>Vis de fixation support levier embrayage sur guidon</t>
  </si>
  <si>
    <t>90109061F300</t>
  </si>
  <si>
    <t>Goujon fixation échappement sur cylindre, longueur = 40mm</t>
  </si>
  <si>
    <t>90116-08365</t>
  </si>
  <si>
    <t>901160836500</t>
  </si>
  <si>
    <t>Goujon fixation échappement sur cylindre, longueur = 45mm</t>
  </si>
  <si>
    <t>901160836600</t>
  </si>
  <si>
    <t>Vis tête papillon de réservoir d'huile 2T</t>
  </si>
  <si>
    <t>901220602100</t>
  </si>
  <si>
    <t>Vis de fixation robinet essence sur réservoir</t>
  </si>
  <si>
    <t>90149-06011</t>
  </si>
  <si>
    <t>901490601100</t>
  </si>
  <si>
    <t>Ecrou axe de roue AV</t>
  </si>
  <si>
    <t>90171-12015</t>
  </si>
  <si>
    <t>901711200500</t>
  </si>
  <si>
    <t>Ecrou axe de roue AR</t>
  </si>
  <si>
    <t>901711405600</t>
  </si>
  <si>
    <t>Vis de culasse</t>
  </si>
  <si>
    <t>901790831400</t>
  </si>
  <si>
    <t>Ecrou de bride de pot d'échappement sur cylindre</t>
  </si>
  <si>
    <t>90185-08097</t>
  </si>
  <si>
    <t>901850814600</t>
  </si>
  <si>
    <t>Rondelle de vis de purge liquide refroidissement sur cylindre</t>
  </si>
  <si>
    <t>90201-082A6</t>
  </si>
  <si>
    <t>90201082A600</t>
  </si>
  <si>
    <t>Rondelle pour vis de durit de frein</t>
  </si>
  <si>
    <t>90201-10118</t>
  </si>
  <si>
    <t>902011011800</t>
  </si>
  <si>
    <t>Rondelle sonde température d'eau</t>
  </si>
  <si>
    <t>Rondelle poignée d'accélérateur</t>
  </si>
  <si>
    <t>278-26249-00</t>
  </si>
  <si>
    <t>90201261L000</t>
  </si>
  <si>
    <t>Rondelle pour vis fixation robinet essence</t>
  </si>
  <si>
    <t>90202-06010</t>
  </si>
  <si>
    <t>902020518700</t>
  </si>
  <si>
    <t>Rondelle frein d'écrou de fixation noix d'embrayage</t>
  </si>
  <si>
    <t>90215-18131</t>
  </si>
  <si>
    <t>902151813100</t>
  </si>
  <si>
    <t>Rondelle frein d'écrou de pignon de sortie BV</t>
  </si>
  <si>
    <t>90215-21121</t>
  </si>
  <si>
    <t>902152123900</t>
  </si>
  <si>
    <t>Bague plastique de bras oscillant</t>
  </si>
  <si>
    <t>90386-22108</t>
  </si>
  <si>
    <t>903862212700</t>
  </si>
  <si>
    <t>Vis de fixation durit de frein sur étrier ou maître cylindre</t>
  </si>
  <si>
    <t>9040-10034</t>
  </si>
  <si>
    <t>904011015900</t>
  </si>
  <si>
    <t>Vis de fixation durit de frein sur répartiteur sous Té inférieur</t>
  </si>
  <si>
    <t>9040-10044</t>
  </si>
  <si>
    <t>904011016000</t>
  </si>
  <si>
    <t>Durite huile "2T" pompe vers carburateur</t>
  </si>
  <si>
    <t>9044505M0700</t>
  </si>
  <si>
    <t>Collier de serrage durit d'eau, sauf pompe à eau</t>
  </si>
  <si>
    <t>90460-30158</t>
  </si>
  <si>
    <t>904603015800</t>
  </si>
  <si>
    <t>Collier de serrage durit d'eau sur pompe à eau</t>
  </si>
  <si>
    <t>90460-33159</t>
  </si>
  <si>
    <t>904603409400</t>
  </si>
  <si>
    <t>Collier durit réservoir d'essence diamètre 11mm</t>
  </si>
  <si>
    <t>904671110600</t>
  </si>
  <si>
    <t>Collier, clip, maintient durit huile 2T sur carbu et pompe</t>
  </si>
  <si>
    <t>904680203300</t>
  </si>
  <si>
    <t>Caoutchouc accroche inférieur de cache latérale</t>
  </si>
  <si>
    <t>90480-01141</t>
  </si>
  <si>
    <t>904800140100</t>
  </si>
  <si>
    <t>Caoutchouc accroche supérieur de cache latérale</t>
  </si>
  <si>
    <t>90480-12014</t>
  </si>
  <si>
    <t>904801232000</t>
  </si>
  <si>
    <t>Caoutchouc de support de réservoir huile</t>
  </si>
  <si>
    <t>90480-18277</t>
  </si>
  <si>
    <t>904801827700</t>
  </si>
  <si>
    <t>Ressort d'embrayage</t>
  </si>
  <si>
    <t>90501-23428</t>
  </si>
  <si>
    <t>905012313800</t>
  </si>
  <si>
    <t>Ressort de rappel de béquille centrale</t>
  </si>
  <si>
    <t>90506-45222</t>
  </si>
  <si>
    <t>905064522200</t>
  </si>
  <si>
    <t>Entretoise plastique sur axe de sélecteur dans BV</t>
  </si>
  <si>
    <t>905601217100</t>
  </si>
  <si>
    <t>Entretoise plastique sur sortie axe de sélecteur</t>
  </si>
  <si>
    <t>905601220000</t>
  </si>
  <si>
    <t>Rondelle axe de roue AV</t>
  </si>
  <si>
    <t>929901220000</t>
  </si>
  <si>
    <t>Rondelle axe de roue AR</t>
  </si>
  <si>
    <t>92901-14200</t>
  </si>
  <si>
    <t>929901420000</t>
  </si>
  <si>
    <t>Joint spi axe de sélecteur coté BV, diamètre = 22mm</t>
  </si>
  <si>
    <t>93101-12004</t>
  </si>
  <si>
    <t>931021232100</t>
  </si>
  <si>
    <t>Joint spi arbre secondaire BV, diamètre = 62 mm</t>
  </si>
  <si>
    <t>931023505400</t>
  </si>
  <si>
    <t>931023510900</t>
  </si>
  <si>
    <t>Joint spi axe de tige de commande d'embrayage</t>
  </si>
  <si>
    <t>237-15389-00</t>
  </si>
  <si>
    <t>931041205400</t>
  </si>
  <si>
    <t>Joint spi axe de kick</t>
  </si>
  <si>
    <t>93104-20007</t>
  </si>
  <si>
    <t>931042000700</t>
  </si>
  <si>
    <t>Joint spi axe de sélecteur coté sélecteur</t>
  </si>
  <si>
    <t>93104-11056</t>
  </si>
  <si>
    <t>931090806100</t>
  </si>
  <si>
    <t>Douille, roulement d'axe de piston</t>
  </si>
  <si>
    <t>93310316D600</t>
  </si>
  <si>
    <t>Ecrou d'axe de bras oscillant</t>
  </si>
  <si>
    <t>95601-14100</t>
  </si>
  <si>
    <t>956171410000</t>
  </si>
  <si>
    <t>Vis de serrage "cocote" sur guidon, 5x40mm</t>
  </si>
  <si>
    <t>98506-05040</t>
  </si>
  <si>
    <t>985070504000</t>
  </si>
  <si>
    <t>Vis de fixation patte de phare sur fourche</t>
  </si>
  <si>
    <t>985070601600</t>
  </si>
  <si>
    <t>Vis de fixation de cuve de carburateur</t>
  </si>
  <si>
    <t>98501-04016</t>
  </si>
  <si>
    <t>985170401600</t>
  </si>
  <si>
    <t>Vis crixiforme 6x20mm</t>
  </si>
  <si>
    <t>985170602000</t>
  </si>
  <si>
    <t>Vis crixiforme 6x30mm</t>
  </si>
  <si>
    <t>985170603000</t>
  </si>
  <si>
    <t>Vis de fixation de couvercle de maître cylindre de frein AV</t>
  </si>
  <si>
    <t>98706-04010</t>
  </si>
  <si>
    <t>987070401000</t>
  </si>
  <si>
    <t>Vis de fixation cache plastique radiateur</t>
  </si>
  <si>
    <t>989070502500</t>
  </si>
  <si>
    <t>Date du tarif</t>
  </si>
  <si>
    <t>Clip d'aiguille de carburateur</t>
  </si>
  <si>
    <t>Piston d'étrier de frein</t>
  </si>
  <si>
    <t>4x8w00570000</t>
  </si>
  <si>
    <t>4x8259170000</t>
  </si>
  <si>
    <t>Soufflet, étrier</t>
  </si>
  <si>
    <t>5R2259370000</t>
  </si>
  <si>
    <t>Vis de bocal d'expansion frein</t>
  </si>
  <si>
    <t>987070401200</t>
  </si>
  <si>
    <t>933063020200</t>
  </si>
  <si>
    <t>Roulement 42MM couronne ou roue AR</t>
  </si>
  <si>
    <t>Roulement (couronne ou roue AR)</t>
  </si>
  <si>
    <t>933063041600</t>
  </si>
  <si>
    <t>Ecrou de pignon de sortie de boîte</t>
  </si>
  <si>
    <t>901791802000</t>
  </si>
  <si>
    <t>Joint Spy sortie de boîte</t>
  </si>
  <si>
    <t>931023229800</t>
  </si>
  <si>
    <t>931022201400</t>
  </si>
  <si>
    <t>Goupille (roue AR)</t>
  </si>
  <si>
    <t>ACG1221</t>
  </si>
  <si>
    <t>Chicane d'échappement garnie</t>
  </si>
  <si>
    <t>Rondelle caoutchouc  (celle qui cache la vis qui tient la chicane)</t>
  </si>
  <si>
    <t>Réservoir peint</t>
  </si>
  <si>
    <t>29l24110t002</t>
  </si>
  <si>
    <t>Calorstat</t>
  </si>
  <si>
    <t>Joints d'échappement (2 cuivres 2 double épaisseur)</t>
  </si>
  <si>
    <t>Bille de rlt de direction x 40</t>
  </si>
  <si>
    <t>couvercle cuvette</t>
  </si>
  <si>
    <t>couvercle direction supérieur</t>
  </si>
  <si>
    <t>cuvette roulement inféreieure</t>
  </si>
  <si>
    <t>Clavette</t>
  </si>
  <si>
    <t>Bague d'étanchéité 52x32x7</t>
  </si>
  <si>
    <t>Bague d'étanchéité 42x32x7</t>
  </si>
  <si>
    <t>Disque de frein AV</t>
  </si>
  <si>
    <t>1L9258310000</t>
  </si>
  <si>
    <t>Kit piston cote std</t>
  </si>
  <si>
    <t>4L0116300200</t>
  </si>
  <si>
    <t>Kit bielle complète</t>
  </si>
  <si>
    <t>4L0116500000</t>
  </si>
  <si>
    <t>Aiguille pour carbu 4L0-01</t>
  </si>
  <si>
    <t>4L0141160100</t>
  </si>
  <si>
    <t>Puits d'aiguille pour carbu 4L0-01</t>
  </si>
  <si>
    <t>4L0141414200</t>
  </si>
  <si>
    <t>Echappement gauche</t>
  </si>
  <si>
    <t>4L0147100800</t>
  </si>
  <si>
    <t>Echappement droit</t>
  </si>
  <si>
    <t>4L0147200800</t>
  </si>
  <si>
    <t>Partie AR garde boue AR (support catatiope)</t>
  </si>
  <si>
    <t>4L0216101000</t>
  </si>
  <si>
    <t>Chicane de pot d'échappement</t>
  </si>
  <si>
    <t>521147530000</t>
  </si>
  <si>
    <t>Goujon fixation échappement sur cylindre, 40mm</t>
  </si>
  <si>
    <t>Goujon fixation échappement sur cylindre, 45mm</t>
  </si>
  <si>
    <t>Goujon de fixation couronne AR</t>
  </si>
  <si>
    <t>901161023400</t>
  </si>
  <si>
    <t>Rondelle vis purge liquide refroidissement cylindre</t>
  </si>
  <si>
    <t>Vis fixation durit frein sur étrier ou maître cylindre</t>
  </si>
  <si>
    <t>Vis fixation durit frein répartiteur sous Té inférieur</t>
  </si>
  <si>
    <t>Clip, maintient durit huile 2T sur carbu et pompe</t>
  </si>
  <si>
    <t>Joint spy vilebrequin coté allumage</t>
  </si>
  <si>
    <t>931032510800</t>
  </si>
  <si>
    <t>Joint spy vilebrequin coté embrayage</t>
  </si>
  <si>
    <t>931034007700</t>
  </si>
  <si>
    <t>Joint spi axe de roue AV grand diamètre</t>
  </si>
  <si>
    <t>931054501700</t>
  </si>
  <si>
    <t>Roulement arbre primaire BV (B5205)</t>
  </si>
  <si>
    <t>933052050200</t>
  </si>
  <si>
    <t>Roulement vilebrequin 62mm</t>
  </si>
  <si>
    <t>933063054900</t>
  </si>
  <si>
    <t>933063056100</t>
  </si>
  <si>
    <t>Vis fixation couvercle de maître cylindre de frein AV</t>
  </si>
  <si>
    <t>Masse centrale vilebrequin</t>
  </si>
  <si>
    <t>29L114093000</t>
  </si>
  <si>
    <t>ressort rappel de pedale de frein arr.</t>
  </si>
  <si>
    <t>905062019200</t>
  </si>
  <si>
    <t>silent bloc fixation pot sur platine rep.pied</t>
  </si>
  <si>
    <t>29L274140100</t>
  </si>
  <si>
    <t>rondelle frein pignon sortie boite</t>
  </si>
  <si>
    <t>902192123900</t>
  </si>
  <si>
    <t>4LO</t>
  </si>
  <si>
    <t>31k</t>
  </si>
  <si>
    <t>Cabochon de feu AR</t>
  </si>
  <si>
    <t>Garde boue AR</t>
  </si>
  <si>
    <t>Support AR (poignée passager)</t>
  </si>
  <si>
    <t>Couvercle radiateur (cache plastique)</t>
  </si>
  <si>
    <t>Rétroviseur gauche</t>
  </si>
  <si>
    <t>10W26280A000</t>
  </si>
  <si>
    <t>Cuvette inférieure sur té inférieur de direction</t>
  </si>
  <si>
    <t>156234110000</t>
  </si>
  <si>
    <t>Cuvette inférieure dans colonne de direction</t>
  </si>
  <si>
    <t>156234120000</t>
  </si>
  <si>
    <t>Joint anti-poussière sur té inférieur de direction</t>
  </si>
  <si>
    <t>164234620000</t>
  </si>
  <si>
    <t>Cuvette supérieure sous té supérieur de direction</t>
  </si>
  <si>
    <t>183234110000</t>
  </si>
  <si>
    <t>Cuvette supérieure dans colonne de direction</t>
  </si>
  <si>
    <t>183234120000</t>
  </si>
  <si>
    <t>Vis de purge d'étrier de frein</t>
  </si>
  <si>
    <t>1J3W00480000</t>
  </si>
  <si>
    <t>Trousse à outils</t>
  </si>
  <si>
    <t>1KTW28100100</t>
  </si>
  <si>
    <t>Sangle de trousse à outils</t>
  </si>
  <si>
    <t>26L821310000</t>
  </si>
  <si>
    <t>Câble de compteur</t>
  </si>
  <si>
    <t>3VP835500200</t>
  </si>
  <si>
    <t>Manchon entre boîtier filtre à air et carburateur</t>
  </si>
  <si>
    <t>4L0144530000</t>
  </si>
  <si>
    <t>Câble d'embrayage</t>
  </si>
  <si>
    <t>4L0263350000</t>
  </si>
  <si>
    <t>Avertisseur sonore avec sa patte de fixation</t>
  </si>
  <si>
    <t>4L08337140000</t>
  </si>
  <si>
    <t>Joint spi de pompe à eau</t>
  </si>
  <si>
    <t>931031016800</t>
  </si>
  <si>
    <t>Joint torique d'axe d'articulation de levier de frein</t>
  </si>
  <si>
    <t>932101136800</t>
  </si>
  <si>
    <t>Roulement de pompe à eau</t>
  </si>
  <si>
    <t>933063000300</t>
  </si>
  <si>
    <t>Bille de jeu de direction (38 au total)</t>
  </si>
  <si>
    <t>935010401100</t>
  </si>
  <si>
    <t>31K116360000</t>
  </si>
  <si>
    <t>Piston 0,5</t>
  </si>
  <si>
    <t>Jeu de segments</t>
  </si>
  <si>
    <t>31K116102000</t>
  </si>
  <si>
    <t>4LO116330000</t>
  </si>
  <si>
    <t>Clip = 4V2116340000</t>
  </si>
  <si>
    <t>Roulement aiguille</t>
  </si>
  <si>
    <t>29L113510100</t>
  </si>
  <si>
    <t>Joint embase=0000</t>
  </si>
  <si>
    <t>31K111810000</t>
  </si>
  <si>
    <t>Ecrou d'embase</t>
  </si>
  <si>
    <t>Goujon</t>
  </si>
  <si>
    <t>Rondelle</t>
  </si>
  <si>
    <t>90201122A700</t>
  </si>
  <si>
    <t>Joint</t>
  </si>
  <si>
    <t>Boulon à collerette</t>
  </si>
  <si>
    <t>Bougie BR8ES = W24ESRU</t>
  </si>
  <si>
    <t>YMFBR8ES</t>
  </si>
  <si>
    <t>Réalésage</t>
  </si>
  <si>
    <t>Joint torique</t>
  </si>
  <si>
    <t>Valve gauche</t>
  </si>
  <si>
    <t>Palier valve</t>
  </si>
  <si>
    <t>Palier</t>
  </si>
  <si>
    <t>31K1131U0000</t>
  </si>
  <si>
    <t>Joint Spy</t>
  </si>
  <si>
    <t>Valve droite</t>
  </si>
  <si>
    <t>Plaque de butée</t>
  </si>
  <si>
    <t>Boulon</t>
  </si>
  <si>
    <t>29L1131H0000</t>
  </si>
  <si>
    <t>Vis (3M5) "YT3600"</t>
  </si>
  <si>
    <t>Rondelle = 92902 x5</t>
  </si>
  <si>
    <t>Rondelle =92901 x10</t>
  </si>
  <si>
    <t>Jeu de réparation maître cylindre frein AR</t>
  </si>
  <si>
    <t>4GYW00420000</t>
  </si>
  <si>
    <t>Rondelle plate (durites freins AV)</t>
  </si>
  <si>
    <t>Courroie commande mono amortisseur</t>
  </si>
  <si>
    <t>29L222660100</t>
  </si>
  <si>
    <t>Conduit (entrée boîtier filtre à air)</t>
  </si>
  <si>
    <t>29L144370000</t>
  </si>
  <si>
    <t>Pointeau (et sièges carbus)</t>
  </si>
  <si>
    <t>29K141902500</t>
  </si>
  <si>
    <t>Jeu de réparation maître cylindre frein AV</t>
  </si>
  <si>
    <t>Soufflet étriers AV</t>
  </si>
  <si>
    <t>Prix unitaire HT</t>
  </si>
  <si>
    <t>Couvercle, 20 (cache-poussière)</t>
  </si>
  <si>
    <t>26H221290000</t>
  </si>
  <si>
    <t>Partie cycle</t>
  </si>
  <si>
    <t>YPVS</t>
  </si>
  <si>
    <t>Haut moteur</t>
  </si>
  <si>
    <t>Habillage &amp; éclairage</t>
  </si>
  <si>
    <t>Bas-moteur</t>
  </si>
  <si>
    <t>Freins</t>
  </si>
  <si>
    <t>Carburation</t>
  </si>
  <si>
    <t>Divers</t>
  </si>
  <si>
    <t>Joint Spy 23 (joint à lèvre)</t>
  </si>
  <si>
    <t>931092007600</t>
  </si>
  <si>
    <t>Douille (baque bras oscillant / biellettes)</t>
  </si>
  <si>
    <t>903861813600</t>
  </si>
  <si>
    <t>Douille (bague biellette)</t>
  </si>
  <si>
    <t>903862013400</t>
  </si>
  <si>
    <t>Joint Spy (bras oscillant / biellettes)</t>
  </si>
  <si>
    <t>931091802000</t>
  </si>
  <si>
    <t>Collerette</t>
  </si>
  <si>
    <t>Collerette (axe biellette / mono-amortisseur)</t>
  </si>
  <si>
    <t>90387144H400</t>
  </si>
  <si>
    <t>Couvercle (cache-poussière, pied amortisseur)</t>
  </si>
  <si>
    <t>29L2217H0000</t>
  </si>
  <si>
    <t>Couvercle (cache-poussière, bras oscillant)</t>
  </si>
  <si>
    <t>447221280000</t>
  </si>
  <si>
    <t>Joint plat échappement</t>
  </si>
  <si>
    <t>Gicleur ralenti (22,5)</t>
  </si>
  <si>
    <t>260141422A0</t>
  </si>
  <si>
    <t>Clapet complet (valve fourche)</t>
  </si>
  <si>
    <t>5K7231900000</t>
  </si>
  <si>
    <t>Joint torique (de valve de fourche)</t>
  </si>
  <si>
    <t>932100663200</t>
  </si>
  <si>
    <t>Joint torique (de bouchon de fourche)</t>
  </si>
  <si>
    <t>27H231470000</t>
  </si>
  <si>
    <t>Rondelle plate (vis bras oscillant)</t>
  </si>
  <si>
    <t>929901460000</t>
  </si>
  <si>
    <t>rondelle plate (vis axe tête amortisseur AR)</t>
  </si>
  <si>
    <t>90201102G900</t>
  </si>
  <si>
    <t>écrou auto-blocant</t>
  </si>
  <si>
    <t>Ecrou (vis axe tête amortisseur AR)</t>
  </si>
  <si>
    <t>956171010000</t>
  </si>
  <si>
    <t>Jauge à huile complète (contacteur de niveau)</t>
  </si>
  <si>
    <t>3XP857200200</t>
  </si>
  <si>
    <t>Plot niveau d'huile (jauge niveau boîte de vitesse)</t>
  </si>
  <si>
    <t>4LO153620000</t>
  </si>
  <si>
    <t>Elément filtre à air</t>
  </si>
  <si>
    <t>29L144510000</t>
  </si>
  <si>
    <t>Joint torique (durite bocal / maître cylindre)</t>
  </si>
  <si>
    <t>932101556600</t>
  </si>
  <si>
    <t>Jeu de plaquettes (étrier AR)</t>
  </si>
  <si>
    <t>1FKW00460100</t>
  </si>
  <si>
    <t>Douille (bague palier d'axe bras oscillant)</t>
  </si>
  <si>
    <t>Bague ( axe bras oscillant)</t>
  </si>
  <si>
    <t>29L221840000</t>
  </si>
  <si>
    <t>Coussinet XT550 (bague biellette AV)</t>
  </si>
  <si>
    <t>903861811800</t>
  </si>
  <si>
    <t>Cale (rondelle calage latéral bras oscillant)</t>
  </si>
  <si>
    <t>156221270000</t>
  </si>
  <si>
    <t>Durite (Silent bloc AV / filtre à air)</t>
  </si>
  <si>
    <t>90445120J400</t>
  </si>
  <si>
    <t>903870703700</t>
  </si>
  <si>
    <t>Passe-fil (Silent bloc AR / filtre à air)</t>
  </si>
  <si>
    <t>904801623300</t>
  </si>
  <si>
    <t>Piston étrier comp (nécessaire étrier AV)</t>
  </si>
  <si>
    <t>26HW00570000</t>
  </si>
  <si>
    <t>Vis</t>
  </si>
  <si>
    <t xml:space="preserve"> INDISPONIBLE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</si>
</sst>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&quot;F&quot;"/>
    <numFmt numFmtId="181" formatCode="#,##0.00\ &quot;F&quot;;[Red]#,##0.00\ &quot;F&quot;"/>
    <numFmt numFmtId="182" formatCode="[$€-2]\ #,##0.00;[Red][$€-2]\ #,##0.00"/>
    <numFmt numFmtId="183" formatCode="[$€-2]\ #,##0.00"/>
    <numFmt numFmtId="184" formatCode="mmm\-yyyy"/>
    <numFmt numFmtId="185" formatCode="_-* #,##0.00\ [$€]_-;\-* #,##0.00\ [$€]_-;_-* &quot;-&quot;??\ [$€]_-;_-@_-"/>
    <numFmt numFmtId="186" formatCode="&quot;Vrai&quot;;&quot;Vrai&quot;;&quot;Faux&quot;"/>
    <numFmt numFmtId="187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81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/>
    </xf>
    <xf numFmtId="183" fontId="0" fillId="0" borderId="0" xfId="0" applyNumberFormat="1" applyFont="1" applyAlignment="1">
      <alignment horizontal="center" vertical="center"/>
    </xf>
    <xf numFmtId="181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15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Continuous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5" fontId="0" fillId="0" borderId="2" xfId="0" applyNumberFormat="1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1" fontId="1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Continuous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5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 quotePrefix="1">
      <alignment vertical="center"/>
    </xf>
    <xf numFmtId="0" fontId="0" fillId="0" borderId="1" xfId="0" applyFont="1" applyBorder="1" applyAlignment="1">
      <alignment horizontal="left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183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85" fontId="0" fillId="0" borderId="1" xfId="15" applyFont="1" applyBorder="1" applyAlignment="1">
      <alignment horizontal="center" vertical="center"/>
    </xf>
    <xf numFmtId="185" fontId="0" fillId="0" borderId="1" xfId="15" applyFont="1" applyBorder="1" applyAlignment="1">
      <alignment horizontal="center" vertical="center" wrapText="1"/>
    </xf>
    <xf numFmtId="185" fontId="0" fillId="0" borderId="3" xfId="15" applyFont="1" applyBorder="1" applyAlignment="1">
      <alignment horizontal="center" vertical="center" wrapText="1"/>
    </xf>
    <xf numFmtId="185" fontId="0" fillId="0" borderId="3" xfId="15" applyFont="1" applyBorder="1" applyAlignment="1">
      <alignment horizontal="center" vertical="center"/>
    </xf>
    <xf numFmtId="185" fontId="0" fillId="0" borderId="3" xfId="15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185" fontId="0" fillId="0" borderId="1" xfId="15" applyBorder="1" applyAlignment="1">
      <alignment horizontal="center"/>
    </xf>
    <xf numFmtId="185" fontId="0" fillId="0" borderId="4" xfId="15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85" fontId="7" fillId="0" borderId="1" xfId="15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>
      <alignment horizontal="center" vertical="center" wrapText="1"/>
    </xf>
    <xf numFmtId="14" fontId="1" fillId="3" borderId="14" xfId="0" applyNumberFormat="1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2.7109375" style="1" customWidth="1"/>
    <col min="2" max="2" width="50.421875" style="36" bestFit="1" customWidth="1"/>
    <col min="3" max="3" width="13.421875" style="37" bestFit="1" customWidth="1"/>
    <col min="4" max="4" width="18.28125" style="37" customWidth="1"/>
    <col min="5" max="5" width="13.140625" style="38" customWidth="1"/>
    <col min="6" max="6" width="10.7109375" style="1" bestFit="1" customWidth="1"/>
    <col min="7" max="7" width="33.421875" style="1" bestFit="1" customWidth="1"/>
    <col min="8" max="8" width="11.421875" style="1" customWidth="1"/>
    <col min="9" max="9" width="13.57421875" style="39" bestFit="1" customWidth="1"/>
    <col min="10" max="10" width="11.421875" style="14" customWidth="1"/>
    <col min="11" max="11" width="0" style="1" hidden="1" customWidth="1"/>
    <col min="12" max="16384" width="11.421875" style="1" customWidth="1"/>
  </cols>
  <sheetData>
    <row r="1" spans="1:10" ht="34.5" thickBot="1">
      <c r="A1" s="70" t="s">
        <v>383</v>
      </c>
      <c r="B1" s="71"/>
      <c r="C1" s="71"/>
      <c r="D1" s="71"/>
      <c r="E1" s="72"/>
      <c r="F1" s="1">
        <v>6.55957</v>
      </c>
      <c r="I1" s="1"/>
      <c r="J1" s="1"/>
    </row>
    <row r="2" spans="1:10" ht="25.5">
      <c r="A2" s="44" t="s">
        <v>304</v>
      </c>
      <c r="B2" s="45" t="s">
        <v>0</v>
      </c>
      <c r="C2" s="46" t="s">
        <v>1</v>
      </c>
      <c r="D2" s="46" t="s">
        <v>2</v>
      </c>
      <c r="E2" s="47" t="s">
        <v>3</v>
      </c>
      <c r="I2" s="1"/>
      <c r="J2" s="1"/>
    </row>
    <row r="3" spans="1:10" ht="12.75">
      <c r="A3" s="18">
        <v>37098</v>
      </c>
      <c r="B3" s="6" t="s">
        <v>4</v>
      </c>
      <c r="C3" s="2" t="s">
        <v>5</v>
      </c>
      <c r="D3" s="3" t="s">
        <v>6</v>
      </c>
      <c r="E3" s="12">
        <v>8.06</v>
      </c>
      <c r="I3" s="1"/>
      <c r="J3" s="1"/>
    </row>
    <row r="4" spans="1:10" ht="12.75">
      <c r="A4" s="17"/>
      <c r="B4" s="6" t="s">
        <v>7</v>
      </c>
      <c r="C4" s="3" t="s">
        <v>8</v>
      </c>
      <c r="D4" s="3" t="s">
        <v>9</v>
      </c>
      <c r="E4" s="12">
        <v>7.78</v>
      </c>
      <c r="I4" s="1"/>
      <c r="J4" s="1"/>
    </row>
    <row r="5" spans="1:10" ht="12.75">
      <c r="A5" s="17"/>
      <c r="B5" s="6" t="s">
        <v>10</v>
      </c>
      <c r="C5" s="3"/>
      <c r="D5" s="3" t="s">
        <v>11</v>
      </c>
      <c r="E5" s="12">
        <v>6.72</v>
      </c>
      <c r="I5" s="1"/>
      <c r="J5" s="1"/>
    </row>
    <row r="6" spans="1:10" ht="12.75">
      <c r="A6" s="17"/>
      <c r="B6" s="5" t="s">
        <v>12</v>
      </c>
      <c r="C6" s="3" t="s">
        <v>13</v>
      </c>
      <c r="D6" s="3" t="s">
        <v>14</v>
      </c>
      <c r="E6" s="12">
        <v>31.03</v>
      </c>
      <c r="I6" s="1"/>
      <c r="J6" s="1"/>
    </row>
    <row r="7" spans="1:10" ht="12.75">
      <c r="A7" s="17"/>
      <c r="B7" s="6" t="s">
        <v>15</v>
      </c>
      <c r="C7" s="3"/>
      <c r="D7" s="3" t="s">
        <v>16</v>
      </c>
      <c r="E7" s="12">
        <v>32.8</v>
      </c>
      <c r="I7" s="1"/>
      <c r="J7" s="1"/>
    </row>
    <row r="8" spans="1:10" ht="12.75">
      <c r="A8" s="17"/>
      <c r="B8" s="6" t="s">
        <v>17</v>
      </c>
      <c r="C8" s="2"/>
      <c r="D8" s="3" t="s">
        <v>18</v>
      </c>
      <c r="E8" s="12">
        <v>8.27</v>
      </c>
      <c r="I8" s="1"/>
      <c r="J8" s="1"/>
    </row>
    <row r="9" spans="1:10" ht="12.75">
      <c r="A9" s="17"/>
      <c r="B9" s="6" t="s">
        <v>19</v>
      </c>
      <c r="C9" s="3"/>
      <c r="D9" s="3" t="s">
        <v>20</v>
      </c>
      <c r="E9" s="12">
        <v>35.62</v>
      </c>
      <c r="I9" s="1"/>
      <c r="J9" s="1"/>
    </row>
    <row r="10" spans="1:10" ht="12.75">
      <c r="A10" s="17"/>
      <c r="B10" s="6" t="s">
        <v>21</v>
      </c>
      <c r="C10" s="3"/>
      <c r="D10" s="3" t="s">
        <v>22</v>
      </c>
      <c r="E10" s="12">
        <v>12.4</v>
      </c>
      <c r="I10" s="1"/>
      <c r="J10" s="1"/>
    </row>
    <row r="11" spans="1:10" ht="12.75">
      <c r="A11" s="17"/>
      <c r="B11" s="6" t="s">
        <v>23</v>
      </c>
      <c r="C11" s="2" t="s">
        <v>24</v>
      </c>
      <c r="D11" s="3" t="s">
        <v>25</v>
      </c>
      <c r="E11" s="12">
        <v>22.57</v>
      </c>
      <c r="I11" s="1"/>
      <c r="J11" s="1"/>
    </row>
    <row r="12" spans="1:10" ht="12.75">
      <c r="A12" s="17"/>
      <c r="B12" s="6" t="s">
        <v>26</v>
      </c>
      <c r="C12" s="3"/>
      <c r="D12" s="3" t="s">
        <v>27</v>
      </c>
      <c r="E12" s="12">
        <v>185.12</v>
      </c>
      <c r="I12" s="1"/>
      <c r="J12" s="1"/>
    </row>
    <row r="13" spans="1:10" ht="12.75">
      <c r="A13" s="17"/>
      <c r="B13" s="43" t="s">
        <v>28</v>
      </c>
      <c r="C13" s="2" t="s">
        <v>29</v>
      </c>
      <c r="D13" s="3" t="s">
        <v>30</v>
      </c>
      <c r="E13" s="12">
        <v>6</v>
      </c>
      <c r="I13" s="1"/>
      <c r="J13" s="1"/>
    </row>
    <row r="14" spans="1:10" ht="12.75">
      <c r="A14" s="17"/>
      <c r="B14" s="6" t="s">
        <v>31</v>
      </c>
      <c r="C14" s="2" t="s">
        <v>32</v>
      </c>
      <c r="D14" s="3" t="s">
        <v>33</v>
      </c>
      <c r="E14" s="12">
        <v>14.19</v>
      </c>
      <c r="I14" s="1"/>
      <c r="J14" s="1"/>
    </row>
    <row r="15" spans="1:10" ht="12.75">
      <c r="A15" s="17"/>
      <c r="B15" s="6" t="s">
        <v>34</v>
      </c>
      <c r="C15" s="2" t="s">
        <v>35</v>
      </c>
      <c r="D15" s="3" t="s">
        <v>36</v>
      </c>
      <c r="E15" s="12">
        <v>28.96</v>
      </c>
      <c r="I15" s="1"/>
      <c r="J15" s="1"/>
    </row>
    <row r="16" spans="1:10" ht="12.75">
      <c r="A16" s="17"/>
      <c r="B16" s="6" t="s">
        <v>37</v>
      </c>
      <c r="C16" s="3"/>
      <c r="D16" s="3" t="s">
        <v>38</v>
      </c>
      <c r="E16" s="15" t="s">
        <v>39</v>
      </c>
      <c r="I16" s="1"/>
      <c r="J16" s="1"/>
    </row>
    <row r="17" spans="1:10" ht="25.5" customHeight="1">
      <c r="A17" s="17"/>
      <c r="B17" s="6" t="s">
        <v>40</v>
      </c>
      <c r="C17" s="3"/>
      <c r="D17" s="3" t="s">
        <v>41</v>
      </c>
      <c r="E17" s="12">
        <v>13.58</v>
      </c>
      <c r="I17" s="1"/>
      <c r="J17" s="1"/>
    </row>
    <row r="18" spans="1:10" ht="12.75">
      <c r="A18" s="17"/>
      <c r="B18" s="5" t="s">
        <v>42</v>
      </c>
      <c r="C18" s="3" t="s">
        <v>43</v>
      </c>
      <c r="D18" s="3" t="s">
        <v>44</v>
      </c>
      <c r="E18" s="12">
        <v>492.33</v>
      </c>
      <c r="I18" s="1"/>
      <c r="J18" s="1"/>
    </row>
    <row r="19" spans="1:10" ht="12.75">
      <c r="A19" s="17"/>
      <c r="B19" s="6" t="s">
        <v>45</v>
      </c>
      <c r="C19" s="3"/>
      <c r="D19" s="3" t="s">
        <v>46</v>
      </c>
      <c r="E19" s="12">
        <v>49.87</v>
      </c>
      <c r="I19" s="1"/>
      <c r="J19" s="1"/>
    </row>
    <row r="20" spans="1:10" ht="12.75">
      <c r="A20" s="17"/>
      <c r="B20" s="5" t="s">
        <v>47</v>
      </c>
      <c r="C20" s="3" t="s">
        <v>48</v>
      </c>
      <c r="D20" s="3" t="s">
        <v>49</v>
      </c>
      <c r="E20" s="12">
        <v>14.09</v>
      </c>
      <c r="I20" s="1"/>
      <c r="J20" s="1"/>
    </row>
    <row r="21" spans="1:10" ht="12.75">
      <c r="A21" s="17"/>
      <c r="B21" s="6" t="s">
        <v>50</v>
      </c>
      <c r="C21" s="3" t="s">
        <v>51</v>
      </c>
      <c r="D21" s="3" t="s">
        <v>52</v>
      </c>
      <c r="E21" s="12">
        <v>86.12</v>
      </c>
      <c r="I21" s="1"/>
      <c r="J21" s="1"/>
    </row>
    <row r="22" spans="1:10" ht="12.75">
      <c r="A22" s="17"/>
      <c r="B22" s="6" t="s">
        <v>53</v>
      </c>
      <c r="C22" s="2" t="s">
        <v>54</v>
      </c>
      <c r="D22" s="3" t="s">
        <v>55</v>
      </c>
      <c r="E22" s="12">
        <v>6.96</v>
      </c>
      <c r="I22" s="1"/>
      <c r="J22" s="1"/>
    </row>
    <row r="23" spans="1:10" ht="12.75">
      <c r="A23" s="17"/>
      <c r="B23" s="5" t="s">
        <v>56</v>
      </c>
      <c r="C23" s="3" t="s">
        <v>57</v>
      </c>
      <c r="D23" s="3" t="s">
        <v>58</v>
      </c>
      <c r="E23" s="12">
        <v>6.88</v>
      </c>
      <c r="I23" s="1"/>
      <c r="J23" s="1"/>
    </row>
    <row r="24" spans="1:10" ht="12.75">
      <c r="A24" s="17"/>
      <c r="B24" s="6" t="s">
        <v>59</v>
      </c>
      <c r="C24" s="3" t="s">
        <v>60</v>
      </c>
      <c r="D24" s="3" t="s">
        <v>61</v>
      </c>
      <c r="E24" s="12">
        <v>9.52</v>
      </c>
      <c r="I24" s="1"/>
      <c r="J24" s="1"/>
    </row>
    <row r="25" spans="1:10" ht="12.75">
      <c r="A25" s="17"/>
      <c r="B25" s="6" t="s">
        <v>62</v>
      </c>
      <c r="C25" s="3"/>
      <c r="D25" s="3" t="s">
        <v>63</v>
      </c>
      <c r="E25" s="12">
        <v>48.16</v>
      </c>
      <c r="I25" s="1"/>
      <c r="J25" s="1"/>
    </row>
    <row r="26" spans="1:10" ht="12.75">
      <c r="A26" s="17"/>
      <c r="B26" s="6" t="s">
        <v>64</v>
      </c>
      <c r="C26" s="2" t="s">
        <v>65</v>
      </c>
      <c r="D26" s="3" t="s">
        <v>66</v>
      </c>
      <c r="E26" s="12">
        <v>5.47</v>
      </c>
      <c r="I26" s="1"/>
      <c r="J26" s="1"/>
    </row>
    <row r="27" spans="1:10" ht="12.75">
      <c r="A27" s="17"/>
      <c r="B27" s="6" t="s">
        <v>67</v>
      </c>
      <c r="C27" s="2" t="s">
        <v>68</v>
      </c>
      <c r="D27" s="3" t="s">
        <v>69</v>
      </c>
      <c r="E27" s="12">
        <v>36.63</v>
      </c>
      <c r="I27" s="1"/>
      <c r="J27" s="1"/>
    </row>
    <row r="28" spans="1:10" ht="12.75">
      <c r="A28" s="17"/>
      <c r="B28" s="6" t="s">
        <v>70</v>
      </c>
      <c r="C28" s="3"/>
      <c r="D28" s="3" t="s">
        <v>71</v>
      </c>
      <c r="E28" s="12">
        <v>11.32</v>
      </c>
      <c r="I28" s="1"/>
      <c r="J28" s="1"/>
    </row>
    <row r="29" spans="1:10" ht="12.75">
      <c r="A29" s="17"/>
      <c r="B29" s="6" t="s">
        <v>72</v>
      </c>
      <c r="C29" s="3" t="s">
        <v>73</v>
      </c>
      <c r="D29" s="3" t="s">
        <v>74</v>
      </c>
      <c r="E29" s="12">
        <v>29.73</v>
      </c>
      <c r="I29" s="1"/>
      <c r="J29" s="1"/>
    </row>
    <row r="30" spans="1:10" ht="12.75">
      <c r="A30" s="17"/>
      <c r="B30" s="6" t="s">
        <v>75</v>
      </c>
      <c r="C30" s="3"/>
      <c r="D30" s="3" t="s">
        <v>76</v>
      </c>
      <c r="E30" s="12">
        <v>138.22</v>
      </c>
      <c r="I30" s="1"/>
      <c r="J30" s="1"/>
    </row>
    <row r="31" spans="1:10" ht="12.75">
      <c r="A31" s="17"/>
      <c r="B31" s="6" t="s">
        <v>77</v>
      </c>
      <c r="C31" s="3"/>
      <c r="D31" s="3" t="s">
        <v>78</v>
      </c>
      <c r="E31" s="12">
        <v>1795.08</v>
      </c>
      <c r="I31" s="1"/>
      <c r="J31" s="1"/>
    </row>
    <row r="32" spans="1:10" ht="12.75">
      <c r="A32" s="17"/>
      <c r="B32" s="6" t="s">
        <v>79</v>
      </c>
      <c r="C32" s="2" t="s">
        <v>80</v>
      </c>
      <c r="D32" s="3" t="s">
        <v>81</v>
      </c>
      <c r="E32" s="12">
        <v>371.9</v>
      </c>
      <c r="I32" s="1"/>
      <c r="J32" s="1"/>
    </row>
    <row r="33" spans="1:10" ht="12.75">
      <c r="A33" s="17"/>
      <c r="B33" s="6" t="s">
        <v>82</v>
      </c>
      <c r="C33" s="3"/>
      <c r="D33" s="3" t="s">
        <v>83</v>
      </c>
      <c r="E33" s="12">
        <v>3574.47</v>
      </c>
      <c r="I33" s="1"/>
      <c r="J33" s="1"/>
    </row>
    <row r="34" spans="1:10" ht="12.75">
      <c r="A34" s="17"/>
      <c r="B34" s="6" t="s">
        <v>84</v>
      </c>
      <c r="C34" s="3"/>
      <c r="D34" s="3" t="s">
        <v>85</v>
      </c>
      <c r="E34" s="12">
        <v>2609.75</v>
      </c>
      <c r="I34" s="1"/>
      <c r="J34" s="1"/>
    </row>
    <row r="35" spans="1:10" ht="12.75">
      <c r="A35" s="17"/>
      <c r="B35" s="6" t="s">
        <v>86</v>
      </c>
      <c r="C35" s="3"/>
      <c r="D35" s="3" t="s">
        <v>87</v>
      </c>
      <c r="E35" s="12">
        <v>6770.71</v>
      </c>
      <c r="I35" s="1"/>
      <c r="J35" s="1"/>
    </row>
    <row r="36" spans="1:10" ht="12.75">
      <c r="A36" s="17"/>
      <c r="B36" s="6" t="s">
        <v>88</v>
      </c>
      <c r="C36" s="2" t="s">
        <v>89</v>
      </c>
      <c r="D36" s="2" t="s">
        <v>90</v>
      </c>
      <c r="E36" s="12">
        <v>330.27</v>
      </c>
      <c r="I36" s="1"/>
      <c r="J36" s="1"/>
    </row>
    <row r="37" spans="1:10" ht="12.75">
      <c r="A37" s="17"/>
      <c r="B37" s="6" t="s">
        <v>91</v>
      </c>
      <c r="C37" s="3"/>
      <c r="D37" s="3" t="s">
        <v>92</v>
      </c>
      <c r="E37" s="12">
        <v>35.8</v>
      </c>
      <c r="I37" s="1"/>
      <c r="J37" s="1"/>
    </row>
    <row r="38" spans="1:10" ht="12.75">
      <c r="A38" s="17"/>
      <c r="B38" s="6" t="s">
        <v>93</v>
      </c>
      <c r="C38" s="2" t="s">
        <v>94</v>
      </c>
      <c r="D38" s="3" t="s">
        <v>95</v>
      </c>
      <c r="E38" s="12">
        <v>22.25</v>
      </c>
      <c r="I38" s="1"/>
      <c r="J38" s="1"/>
    </row>
    <row r="39" spans="1:10" ht="12.75">
      <c r="A39" s="17"/>
      <c r="B39" s="6" t="s">
        <v>96</v>
      </c>
      <c r="C39" s="3"/>
      <c r="D39" s="3" t="s">
        <v>97</v>
      </c>
      <c r="E39" s="12">
        <v>254.27</v>
      </c>
      <c r="I39" s="1"/>
      <c r="J39" s="1"/>
    </row>
    <row r="40" spans="1:10" ht="12.75">
      <c r="A40" s="17"/>
      <c r="B40" s="6" t="s">
        <v>98</v>
      </c>
      <c r="C40" s="2" t="s">
        <v>99</v>
      </c>
      <c r="D40" s="3" t="s">
        <v>100</v>
      </c>
      <c r="E40" s="12">
        <v>37.55</v>
      </c>
      <c r="I40" s="1"/>
      <c r="J40" s="1"/>
    </row>
    <row r="41" spans="1:10" ht="12.75">
      <c r="A41" s="17"/>
      <c r="B41" s="6" t="s">
        <v>101</v>
      </c>
      <c r="C41" s="2" t="s">
        <v>102</v>
      </c>
      <c r="D41" s="3" t="s">
        <v>103</v>
      </c>
      <c r="E41" s="12">
        <v>21.29</v>
      </c>
      <c r="I41" s="1"/>
      <c r="J41" s="1"/>
    </row>
    <row r="42" spans="1:10" ht="12.75">
      <c r="A42" s="17"/>
      <c r="B42" s="6" t="s">
        <v>104</v>
      </c>
      <c r="C42" s="2" t="s">
        <v>105</v>
      </c>
      <c r="D42" s="3" t="s">
        <v>106</v>
      </c>
      <c r="E42" s="12">
        <v>10.93</v>
      </c>
      <c r="I42" s="1"/>
      <c r="J42" s="1"/>
    </row>
    <row r="43" spans="1:10" ht="12.75">
      <c r="A43" s="17"/>
      <c r="B43" s="5" t="s">
        <v>107</v>
      </c>
      <c r="C43" s="2" t="s">
        <v>108</v>
      </c>
      <c r="D43" s="3" t="s">
        <v>109</v>
      </c>
      <c r="E43" s="12">
        <v>107.92</v>
      </c>
      <c r="I43" s="1"/>
      <c r="J43" s="1"/>
    </row>
    <row r="44" spans="1:10" ht="12.75">
      <c r="A44" s="17"/>
      <c r="B44" s="5" t="s">
        <v>110</v>
      </c>
      <c r="C44" s="3" t="s">
        <v>111</v>
      </c>
      <c r="D44" s="3" t="s">
        <v>112</v>
      </c>
      <c r="E44" s="12">
        <v>95.57</v>
      </c>
      <c r="I44" s="1"/>
      <c r="J44" s="1"/>
    </row>
    <row r="45" spans="1:10" ht="12.75">
      <c r="A45" s="17"/>
      <c r="B45" s="5" t="s">
        <v>113</v>
      </c>
      <c r="C45" s="2" t="s">
        <v>114</v>
      </c>
      <c r="D45" s="3" t="s">
        <v>115</v>
      </c>
      <c r="E45" s="12">
        <v>55.02</v>
      </c>
      <c r="I45" s="1"/>
      <c r="J45" s="1"/>
    </row>
    <row r="46" spans="1:10" ht="12.75">
      <c r="A46" s="17"/>
      <c r="B46" s="5" t="s">
        <v>116</v>
      </c>
      <c r="C46" s="3" t="s">
        <v>117</v>
      </c>
      <c r="D46" s="3" t="s">
        <v>118</v>
      </c>
      <c r="E46" s="12">
        <v>27.51</v>
      </c>
      <c r="I46" s="1"/>
      <c r="J46" s="1"/>
    </row>
    <row r="47" spans="1:10" ht="12.75">
      <c r="A47" s="17"/>
      <c r="B47" s="6" t="s">
        <v>119</v>
      </c>
      <c r="C47" s="3"/>
      <c r="D47" s="3" t="s">
        <v>120</v>
      </c>
      <c r="E47" s="12">
        <v>42.14</v>
      </c>
      <c r="I47" s="1"/>
      <c r="J47" s="1"/>
    </row>
    <row r="48" spans="1:10" ht="12.75">
      <c r="A48" s="17"/>
      <c r="B48" s="6" t="s">
        <v>121</v>
      </c>
      <c r="C48" s="3" t="s">
        <v>122</v>
      </c>
      <c r="D48" s="3" t="s">
        <v>123</v>
      </c>
      <c r="E48" s="12">
        <v>211.42</v>
      </c>
      <c r="I48" s="1"/>
      <c r="J48" s="1"/>
    </row>
    <row r="49" spans="1:10" ht="12.75">
      <c r="A49" s="17"/>
      <c r="B49" s="6" t="s">
        <v>124</v>
      </c>
      <c r="C49" s="3" t="s">
        <v>125</v>
      </c>
      <c r="D49" s="3" t="s">
        <v>126</v>
      </c>
      <c r="E49" s="12">
        <v>205.78</v>
      </c>
      <c r="I49" s="1"/>
      <c r="J49" s="1"/>
    </row>
    <row r="50" spans="1:10" ht="12.75">
      <c r="A50" s="17"/>
      <c r="B50" s="5" t="s">
        <v>127</v>
      </c>
      <c r="C50" s="3" t="s">
        <v>128</v>
      </c>
      <c r="D50" s="3" t="s">
        <v>129</v>
      </c>
      <c r="E50" s="15" t="s">
        <v>39</v>
      </c>
      <c r="I50" s="1"/>
      <c r="J50" s="1"/>
    </row>
    <row r="51" spans="1:10" ht="12.75">
      <c r="A51" s="17"/>
      <c r="B51" s="6" t="s">
        <v>130</v>
      </c>
      <c r="C51" s="2"/>
      <c r="D51" s="3" t="s">
        <v>131</v>
      </c>
      <c r="E51" s="12">
        <v>177.95</v>
      </c>
      <c r="I51" s="1"/>
      <c r="J51" s="1"/>
    </row>
    <row r="52" spans="1:10" ht="12.75">
      <c r="A52" s="17"/>
      <c r="B52" s="6" t="s">
        <v>132</v>
      </c>
      <c r="C52" s="3"/>
      <c r="D52" s="3" t="s">
        <v>133</v>
      </c>
      <c r="E52" s="15" t="s">
        <v>39</v>
      </c>
      <c r="I52" s="1"/>
      <c r="J52" s="1"/>
    </row>
    <row r="53" spans="1:10" ht="12.75">
      <c r="A53" s="17"/>
      <c r="B53" s="6" t="s">
        <v>134</v>
      </c>
      <c r="C53" s="3" t="s">
        <v>135</v>
      </c>
      <c r="D53" s="3" t="s">
        <v>136</v>
      </c>
      <c r="E53" s="12">
        <v>226.08</v>
      </c>
      <c r="I53" s="1"/>
      <c r="J53" s="1"/>
    </row>
    <row r="54" spans="1:10" ht="12.75">
      <c r="A54" s="17"/>
      <c r="B54" s="6" t="s">
        <v>137</v>
      </c>
      <c r="C54" s="3" t="s">
        <v>138</v>
      </c>
      <c r="D54" s="3" t="s">
        <v>139</v>
      </c>
      <c r="E54" s="12">
        <v>226.08</v>
      </c>
      <c r="I54" s="1"/>
      <c r="J54" s="1"/>
    </row>
    <row r="55" spans="1:10" ht="12.75">
      <c r="A55" s="17"/>
      <c r="B55" s="6" t="s">
        <v>140</v>
      </c>
      <c r="C55" s="2"/>
      <c r="D55" s="3" t="s">
        <v>141</v>
      </c>
      <c r="E55" s="12">
        <v>53.25</v>
      </c>
      <c r="I55" s="1"/>
      <c r="J55" s="1"/>
    </row>
    <row r="56" spans="1:10" ht="12.75">
      <c r="A56" s="17"/>
      <c r="B56" s="6" t="s">
        <v>142</v>
      </c>
      <c r="C56" s="3"/>
      <c r="D56" s="3" t="s">
        <v>143</v>
      </c>
      <c r="E56" s="12">
        <v>69.12</v>
      </c>
      <c r="I56" s="1"/>
      <c r="J56" s="1"/>
    </row>
    <row r="57" spans="1:10" ht="12.75">
      <c r="A57" s="17"/>
      <c r="B57" s="6" t="s">
        <v>144</v>
      </c>
      <c r="C57" s="3"/>
      <c r="D57" s="3" t="s">
        <v>145</v>
      </c>
      <c r="E57" s="12">
        <v>138.02</v>
      </c>
      <c r="I57" s="1"/>
      <c r="J57" s="1"/>
    </row>
    <row r="58" spans="1:10" ht="12.75">
      <c r="A58" s="17"/>
      <c r="B58" s="5" t="s">
        <v>146</v>
      </c>
      <c r="C58" s="3" t="s">
        <v>147</v>
      </c>
      <c r="D58" s="3" t="s">
        <v>148</v>
      </c>
      <c r="E58" s="15" t="s">
        <v>39</v>
      </c>
      <c r="I58" s="1"/>
      <c r="J58" s="1"/>
    </row>
    <row r="59" spans="1:10" ht="12.75">
      <c r="A59" s="17"/>
      <c r="B59" s="5" t="s">
        <v>149</v>
      </c>
      <c r="C59" s="3" t="s">
        <v>150</v>
      </c>
      <c r="D59" s="3" t="s">
        <v>151</v>
      </c>
      <c r="E59" s="12">
        <v>229.58</v>
      </c>
      <c r="I59" s="1"/>
      <c r="J59" s="1"/>
    </row>
    <row r="60" spans="1:10" ht="12.75">
      <c r="A60" s="17"/>
      <c r="B60" s="6" t="s">
        <v>152</v>
      </c>
      <c r="C60" s="2" t="s">
        <v>153</v>
      </c>
      <c r="D60" s="3" t="s">
        <v>154</v>
      </c>
      <c r="E60" s="12">
        <v>1638.8</v>
      </c>
      <c r="I60" s="1"/>
      <c r="J60" s="1"/>
    </row>
    <row r="61" spans="1:10" ht="12.75">
      <c r="A61" s="17"/>
      <c r="B61" s="6" t="s">
        <v>155</v>
      </c>
      <c r="C61" s="3"/>
      <c r="D61" s="3" t="s">
        <v>156</v>
      </c>
      <c r="E61" s="12">
        <v>114.3</v>
      </c>
      <c r="I61" s="1"/>
      <c r="J61" s="1"/>
    </row>
    <row r="62" spans="1:10" ht="12.75">
      <c r="A62" s="17"/>
      <c r="B62" s="5" t="s">
        <v>157</v>
      </c>
      <c r="C62" s="3" t="s">
        <v>158</v>
      </c>
      <c r="D62" s="3" t="s">
        <v>159</v>
      </c>
      <c r="E62" s="12">
        <v>297.7</v>
      </c>
      <c r="I62" s="1"/>
      <c r="J62" s="1"/>
    </row>
    <row r="63" spans="1:10" ht="12.75">
      <c r="A63" s="17"/>
      <c r="B63" s="5" t="s">
        <v>160</v>
      </c>
      <c r="C63" s="3" t="s">
        <v>161</v>
      </c>
      <c r="D63" s="3" t="s">
        <v>162</v>
      </c>
      <c r="E63" s="12">
        <v>30.7</v>
      </c>
      <c r="I63" s="1"/>
      <c r="J63" s="1"/>
    </row>
    <row r="64" spans="1:10" ht="25.5">
      <c r="A64" s="17"/>
      <c r="B64" s="5" t="s">
        <v>163</v>
      </c>
      <c r="C64" s="3" t="s">
        <v>164</v>
      </c>
      <c r="D64" s="3" t="s">
        <v>165</v>
      </c>
      <c r="E64" s="12">
        <v>152.79</v>
      </c>
      <c r="I64" s="1"/>
      <c r="J64" s="1"/>
    </row>
    <row r="65" spans="1:10" ht="12.75">
      <c r="A65" s="17"/>
      <c r="B65" s="6" t="s">
        <v>166</v>
      </c>
      <c r="C65" s="2"/>
      <c r="D65" s="3" t="s">
        <v>167</v>
      </c>
      <c r="E65" s="12">
        <v>268.84</v>
      </c>
      <c r="I65" s="1"/>
      <c r="J65" s="1"/>
    </row>
    <row r="66" spans="1:10" ht="12.75">
      <c r="A66" s="17"/>
      <c r="B66" s="5" t="s">
        <v>168</v>
      </c>
      <c r="C66" s="2" t="s">
        <v>169</v>
      </c>
      <c r="D66" s="3" t="s">
        <v>170</v>
      </c>
      <c r="E66" s="12">
        <v>93.95</v>
      </c>
      <c r="I66" s="1"/>
      <c r="J66" s="1"/>
    </row>
    <row r="67" spans="1:10" ht="12.75">
      <c r="A67" s="17"/>
      <c r="B67" s="6" t="s">
        <v>171</v>
      </c>
      <c r="C67" s="2" t="s">
        <v>172</v>
      </c>
      <c r="D67" s="3" t="s">
        <v>173</v>
      </c>
      <c r="E67" s="12">
        <v>9.97</v>
      </c>
      <c r="I67" s="1"/>
      <c r="J67" s="1"/>
    </row>
    <row r="68" spans="1:10" ht="12.75">
      <c r="A68" s="17"/>
      <c r="B68" s="5" t="s">
        <v>174</v>
      </c>
      <c r="C68" s="3" t="s">
        <v>175</v>
      </c>
      <c r="D68" s="3" t="s">
        <v>176</v>
      </c>
      <c r="E68" s="12">
        <v>9.25</v>
      </c>
      <c r="I68" s="1"/>
      <c r="J68" s="1"/>
    </row>
    <row r="69" spans="1:10" ht="12.75">
      <c r="A69" s="17"/>
      <c r="B69" s="6" t="s">
        <v>177</v>
      </c>
      <c r="C69" s="2"/>
      <c r="D69" s="3" t="s">
        <v>178</v>
      </c>
      <c r="E69" s="12">
        <v>17.59</v>
      </c>
      <c r="I69" s="1"/>
      <c r="J69" s="1"/>
    </row>
    <row r="70" spans="1:10" ht="12.75">
      <c r="A70" s="17"/>
      <c r="B70" s="6" t="s">
        <v>179</v>
      </c>
      <c r="C70" s="3"/>
      <c r="D70" s="3" t="s">
        <v>180</v>
      </c>
      <c r="E70" s="12">
        <v>11.35</v>
      </c>
      <c r="I70" s="1"/>
      <c r="J70" s="1"/>
    </row>
    <row r="71" spans="1:10" ht="12.75">
      <c r="A71" s="17"/>
      <c r="B71" s="6" t="s">
        <v>181</v>
      </c>
      <c r="C71" s="3"/>
      <c r="D71" s="3" t="s">
        <v>182</v>
      </c>
      <c r="E71" s="12">
        <v>10.72</v>
      </c>
      <c r="I71" s="1"/>
      <c r="J71" s="1"/>
    </row>
    <row r="72" spans="1:10" ht="25.5">
      <c r="A72" s="17"/>
      <c r="B72" s="5" t="s">
        <v>183</v>
      </c>
      <c r="C72" s="2" t="s">
        <v>184</v>
      </c>
      <c r="D72" s="3" t="s">
        <v>185</v>
      </c>
      <c r="E72" s="12">
        <v>31.96</v>
      </c>
      <c r="I72" s="1"/>
      <c r="J72" s="1"/>
    </row>
    <row r="73" spans="1:10" ht="25.5">
      <c r="A73" s="17"/>
      <c r="B73" s="5" t="s">
        <v>186</v>
      </c>
      <c r="C73" s="3"/>
      <c r="D73" s="3" t="s">
        <v>187</v>
      </c>
      <c r="E73" s="12">
        <v>56.76</v>
      </c>
      <c r="I73" s="1"/>
      <c r="J73" s="1"/>
    </row>
    <row r="74" spans="1:10" ht="12.75">
      <c r="A74" s="17"/>
      <c r="B74" s="6" t="s">
        <v>188</v>
      </c>
      <c r="C74" s="3"/>
      <c r="D74" s="3" t="s">
        <v>189</v>
      </c>
      <c r="E74" s="12">
        <v>9.88</v>
      </c>
      <c r="I74" s="1"/>
      <c r="J74" s="1"/>
    </row>
    <row r="75" spans="1:10" ht="12.75">
      <c r="A75" s="17"/>
      <c r="B75" s="6" t="s">
        <v>190</v>
      </c>
      <c r="C75" s="2" t="s">
        <v>191</v>
      </c>
      <c r="D75" s="3" t="s">
        <v>192</v>
      </c>
      <c r="E75" s="12">
        <v>7.99</v>
      </c>
      <c r="I75" s="1"/>
      <c r="J75" s="1"/>
    </row>
    <row r="76" spans="1:10" ht="12.75">
      <c r="A76" s="17"/>
      <c r="B76" s="6" t="s">
        <v>193</v>
      </c>
      <c r="C76" s="3" t="s">
        <v>194</v>
      </c>
      <c r="D76" s="3" t="s">
        <v>195</v>
      </c>
      <c r="E76" s="12">
        <v>9.25</v>
      </c>
      <c r="I76" s="1"/>
      <c r="J76" s="1"/>
    </row>
    <row r="77" spans="1:10" ht="12.75">
      <c r="A77" s="17"/>
      <c r="B77" s="6" t="s">
        <v>196</v>
      </c>
      <c r="C77" s="3"/>
      <c r="D77" s="3" t="s">
        <v>197</v>
      </c>
      <c r="E77" s="12">
        <v>23.76</v>
      </c>
      <c r="I77" s="1"/>
      <c r="J77" s="1"/>
    </row>
    <row r="78" spans="1:5" ht="12.75">
      <c r="A78" s="17"/>
      <c r="B78" s="6" t="s">
        <v>198</v>
      </c>
      <c r="C78" s="3"/>
      <c r="D78" s="3" t="s">
        <v>199</v>
      </c>
      <c r="E78" s="12">
        <v>40.58</v>
      </c>
    </row>
    <row r="79" spans="1:5" ht="12.75">
      <c r="A79" s="17"/>
      <c r="B79" s="6" t="s">
        <v>200</v>
      </c>
      <c r="C79" s="2" t="s">
        <v>201</v>
      </c>
      <c r="D79" s="3" t="s">
        <v>202</v>
      </c>
      <c r="E79" s="12">
        <v>6.52</v>
      </c>
    </row>
    <row r="80" spans="1:5" ht="25.5">
      <c r="A80" s="17"/>
      <c r="B80" s="6" t="s">
        <v>203</v>
      </c>
      <c r="C80" s="2" t="s">
        <v>204</v>
      </c>
      <c r="D80" s="3" t="s">
        <v>205</v>
      </c>
      <c r="E80" s="12">
        <v>4.2</v>
      </c>
    </row>
    <row r="81" spans="1:5" ht="12.75">
      <c r="A81" s="17"/>
      <c r="B81" s="6" t="s">
        <v>206</v>
      </c>
      <c r="C81" s="2" t="s">
        <v>207</v>
      </c>
      <c r="D81" s="3" t="s">
        <v>208</v>
      </c>
      <c r="E81" s="12">
        <v>7.63</v>
      </c>
    </row>
    <row r="82" spans="1:5" ht="12.75">
      <c r="A82" s="17"/>
      <c r="B82" s="6" t="s">
        <v>209</v>
      </c>
      <c r="C82" s="2" t="s">
        <v>207</v>
      </c>
      <c r="D82" s="3" t="s">
        <v>208</v>
      </c>
      <c r="E82" s="12">
        <v>7.63</v>
      </c>
    </row>
    <row r="83" spans="1:5" ht="12.75">
      <c r="A83" s="17"/>
      <c r="B83" s="5" t="s">
        <v>210</v>
      </c>
      <c r="C83" s="2" t="s">
        <v>211</v>
      </c>
      <c r="D83" s="3" t="s">
        <v>212</v>
      </c>
      <c r="E83" s="12">
        <v>4.2</v>
      </c>
    </row>
    <row r="84" spans="1:5" ht="12.75">
      <c r="A84" s="17"/>
      <c r="B84" s="6" t="s">
        <v>213</v>
      </c>
      <c r="C84" s="2" t="s">
        <v>214</v>
      </c>
      <c r="D84" s="3" t="s">
        <v>215</v>
      </c>
      <c r="E84" s="12">
        <v>1.47</v>
      </c>
    </row>
    <row r="85" spans="1:5" ht="12.75">
      <c r="A85" s="17"/>
      <c r="B85" s="5" t="s">
        <v>216</v>
      </c>
      <c r="C85" s="3" t="s">
        <v>217</v>
      </c>
      <c r="D85" s="3" t="s">
        <v>218</v>
      </c>
      <c r="E85" s="12">
        <v>9.67</v>
      </c>
    </row>
    <row r="86" spans="1:5" ht="12.75">
      <c r="A86" s="17"/>
      <c r="B86" s="6" t="s">
        <v>219</v>
      </c>
      <c r="C86" s="3" t="s">
        <v>220</v>
      </c>
      <c r="D86" s="3" t="s">
        <v>221</v>
      </c>
      <c r="E86" s="12">
        <v>11.98</v>
      </c>
    </row>
    <row r="87" spans="1:5" ht="12.75">
      <c r="A87" s="17"/>
      <c r="B87" s="5" t="s">
        <v>222</v>
      </c>
      <c r="C87" s="3" t="s">
        <v>223</v>
      </c>
      <c r="D87" s="3" t="s">
        <v>224</v>
      </c>
      <c r="E87" s="12">
        <v>259.02</v>
      </c>
    </row>
    <row r="88" spans="1:5" ht="12.75">
      <c r="A88" s="17"/>
      <c r="B88" s="6" t="s">
        <v>225</v>
      </c>
      <c r="C88" s="2" t="s">
        <v>226</v>
      </c>
      <c r="D88" s="3" t="s">
        <v>227</v>
      </c>
      <c r="E88" s="12">
        <v>23.95</v>
      </c>
    </row>
    <row r="89" spans="1:5" ht="25.5">
      <c r="A89" s="17"/>
      <c r="B89" s="6" t="s">
        <v>228</v>
      </c>
      <c r="C89" s="2" t="s">
        <v>229</v>
      </c>
      <c r="D89" s="3" t="s">
        <v>230</v>
      </c>
      <c r="E89" s="12">
        <v>25.23</v>
      </c>
    </row>
    <row r="90" spans="1:5" ht="12.75">
      <c r="A90" s="17"/>
      <c r="B90" s="6" t="s">
        <v>231</v>
      </c>
      <c r="C90" s="2"/>
      <c r="D90" s="3" t="s">
        <v>232</v>
      </c>
      <c r="E90" s="12">
        <v>12.82</v>
      </c>
    </row>
    <row r="91" spans="1:5" ht="12.75">
      <c r="A91" s="17"/>
      <c r="B91" s="6" t="s">
        <v>233</v>
      </c>
      <c r="C91" s="3" t="s">
        <v>234</v>
      </c>
      <c r="D91" s="3" t="s">
        <v>235</v>
      </c>
      <c r="E91" s="12">
        <v>11.45</v>
      </c>
    </row>
    <row r="92" spans="1:5" ht="12.75">
      <c r="A92" s="17"/>
      <c r="B92" s="6" t="s">
        <v>236</v>
      </c>
      <c r="C92" s="3" t="s">
        <v>237</v>
      </c>
      <c r="D92" s="3" t="s">
        <v>238</v>
      </c>
      <c r="E92" s="12">
        <v>21.62</v>
      </c>
    </row>
    <row r="93" spans="1:5" ht="12.75">
      <c r="A93" s="17"/>
      <c r="B93" s="6" t="s">
        <v>239</v>
      </c>
      <c r="C93" s="3"/>
      <c r="D93" s="3" t="s">
        <v>240</v>
      </c>
      <c r="E93" s="12">
        <v>6.52</v>
      </c>
    </row>
    <row r="94" spans="1:5" ht="12.75">
      <c r="A94" s="17"/>
      <c r="B94" s="6" t="s">
        <v>241</v>
      </c>
      <c r="C94" s="2"/>
      <c r="D94" s="3" t="s">
        <v>242</v>
      </c>
      <c r="E94" s="12">
        <v>7.63</v>
      </c>
    </row>
    <row r="95" spans="1:5" ht="12.75">
      <c r="A95" s="17"/>
      <c r="B95" s="6" t="s">
        <v>243</v>
      </c>
      <c r="C95" s="2" t="s">
        <v>244</v>
      </c>
      <c r="D95" s="3" t="s">
        <v>245</v>
      </c>
      <c r="E95" s="12">
        <v>6.1</v>
      </c>
    </row>
    <row r="96" spans="1:5" ht="12.75">
      <c r="A96" s="17"/>
      <c r="B96" s="6" t="s">
        <v>246</v>
      </c>
      <c r="C96" s="2" t="s">
        <v>247</v>
      </c>
      <c r="D96" s="3" t="s">
        <v>248</v>
      </c>
      <c r="E96" s="12">
        <v>6.94</v>
      </c>
    </row>
    <row r="97" spans="1:5" ht="12.75">
      <c r="A97" s="17"/>
      <c r="B97" s="5" t="s">
        <v>249</v>
      </c>
      <c r="C97" s="3" t="s">
        <v>250</v>
      </c>
      <c r="D97" s="3" t="s">
        <v>251</v>
      </c>
      <c r="E97" s="12">
        <v>7.15</v>
      </c>
    </row>
    <row r="98" spans="1:5" ht="12.75">
      <c r="A98" s="17"/>
      <c r="B98" s="5" t="s">
        <v>252</v>
      </c>
      <c r="C98" s="2" t="s">
        <v>253</v>
      </c>
      <c r="D98" s="3" t="s">
        <v>254</v>
      </c>
      <c r="E98" s="12">
        <v>13.03</v>
      </c>
    </row>
    <row r="99" spans="1:5" ht="12.75">
      <c r="A99" s="17"/>
      <c r="B99" s="5" t="s">
        <v>255</v>
      </c>
      <c r="C99" s="3" t="s">
        <v>256</v>
      </c>
      <c r="D99" s="3" t="s">
        <v>257</v>
      </c>
      <c r="E99" s="12">
        <v>46.25</v>
      </c>
    </row>
    <row r="100" spans="1:5" ht="12.75">
      <c r="A100" s="17"/>
      <c r="B100" s="6" t="s">
        <v>258</v>
      </c>
      <c r="C100" s="3"/>
      <c r="D100" s="3" t="s">
        <v>259</v>
      </c>
      <c r="E100" s="12">
        <v>9.25</v>
      </c>
    </row>
    <row r="101" spans="1:5" ht="12.75">
      <c r="A101" s="17"/>
      <c r="B101" s="6" t="s">
        <v>260</v>
      </c>
      <c r="C101" s="3"/>
      <c r="D101" s="3" t="s">
        <v>261</v>
      </c>
      <c r="E101" s="12">
        <v>18.71</v>
      </c>
    </row>
    <row r="102" spans="1:5" ht="12.75">
      <c r="A102" s="17"/>
      <c r="B102" s="6" t="s">
        <v>262</v>
      </c>
      <c r="C102" s="3"/>
      <c r="D102" s="3" t="s">
        <v>263</v>
      </c>
      <c r="E102" s="12">
        <v>3.99</v>
      </c>
    </row>
    <row r="103" spans="1:5" ht="12.75">
      <c r="A103" s="17"/>
      <c r="B103" s="6" t="s">
        <v>264</v>
      </c>
      <c r="C103" s="3" t="s">
        <v>265</v>
      </c>
      <c r="D103" s="3" t="s">
        <v>266</v>
      </c>
      <c r="E103" s="12">
        <v>7.36</v>
      </c>
    </row>
    <row r="104" spans="1:5" ht="12.75">
      <c r="A104" s="17"/>
      <c r="B104" s="6" t="s">
        <v>267</v>
      </c>
      <c r="C104" s="3" t="s">
        <v>268</v>
      </c>
      <c r="D104" s="3" t="s">
        <v>269</v>
      </c>
      <c r="E104" s="12">
        <v>31.12</v>
      </c>
    </row>
    <row r="105" spans="1:5" ht="12.75">
      <c r="A105" s="17"/>
      <c r="B105" s="6" t="s">
        <v>270</v>
      </c>
      <c r="C105" s="3" t="s">
        <v>271</v>
      </c>
      <c r="D105" s="3" t="s">
        <v>272</v>
      </c>
      <c r="E105" s="12">
        <v>49.2</v>
      </c>
    </row>
    <row r="106" spans="1:5" ht="12.75">
      <c r="A106" s="17"/>
      <c r="B106" s="5" t="s">
        <v>273</v>
      </c>
      <c r="C106" s="2" t="s">
        <v>274</v>
      </c>
      <c r="D106" s="3" t="s">
        <v>275</v>
      </c>
      <c r="E106" s="12"/>
    </row>
    <row r="107" spans="1:5" ht="12.75">
      <c r="A107" s="17"/>
      <c r="B107" s="6" t="s">
        <v>276</v>
      </c>
      <c r="C107" s="3" t="s">
        <v>277</v>
      </c>
      <c r="D107" s="3" t="s">
        <v>278</v>
      </c>
      <c r="E107" s="12">
        <v>14.09</v>
      </c>
    </row>
    <row r="108" spans="1:5" ht="12.75">
      <c r="A108" s="17"/>
      <c r="B108" s="6" t="s">
        <v>279</v>
      </c>
      <c r="C108" s="2" t="s">
        <v>280</v>
      </c>
      <c r="D108" s="3" t="s">
        <v>281</v>
      </c>
      <c r="E108" s="12">
        <v>13.46</v>
      </c>
    </row>
    <row r="109" spans="1:5" ht="12.75">
      <c r="A109" s="17"/>
      <c r="B109" s="6" t="s">
        <v>282</v>
      </c>
      <c r="C109" s="3"/>
      <c r="D109" s="3" t="s">
        <v>283</v>
      </c>
      <c r="E109" s="12">
        <v>110.38</v>
      </c>
    </row>
    <row r="110" spans="1:5" ht="12.75">
      <c r="A110" s="17"/>
      <c r="B110" s="5" t="s">
        <v>284</v>
      </c>
      <c r="C110" s="3" t="s">
        <v>285</v>
      </c>
      <c r="D110" s="3" t="s">
        <v>286</v>
      </c>
      <c r="E110" s="12">
        <v>37</v>
      </c>
    </row>
    <row r="111" spans="1:5" ht="12.75">
      <c r="A111" s="17"/>
      <c r="B111" s="6" t="s">
        <v>287</v>
      </c>
      <c r="C111" s="2" t="s">
        <v>288</v>
      </c>
      <c r="D111" s="3" t="s">
        <v>289</v>
      </c>
      <c r="E111" s="12">
        <v>2.73</v>
      </c>
    </row>
    <row r="112" spans="1:5" ht="12.75">
      <c r="A112" s="17"/>
      <c r="B112" s="6" t="s">
        <v>290</v>
      </c>
      <c r="C112" s="3"/>
      <c r="D112" s="3" t="s">
        <v>291</v>
      </c>
      <c r="E112" s="12">
        <v>1.89</v>
      </c>
    </row>
    <row r="113" spans="1:5" ht="12.75">
      <c r="A113" s="17"/>
      <c r="B113" s="5" t="s">
        <v>292</v>
      </c>
      <c r="C113" s="16" t="s">
        <v>293</v>
      </c>
      <c r="D113" s="3" t="s">
        <v>294</v>
      </c>
      <c r="E113" s="12">
        <v>1.47</v>
      </c>
    </row>
    <row r="114" spans="1:5" ht="12.75">
      <c r="A114" s="17"/>
      <c r="B114" s="6" t="s">
        <v>295</v>
      </c>
      <c r="C114" s="2"/>
      <c r="D114" s="3" t="s">
        <v>296</v>
      </c>
      <c r="E114" s="12">
        <v>4.2</v>
      </c>
    </row>
    <row r="115" spans="1:5" ht="12.75">
      <c r="A115" s="17"/>
      <c r="B115" s="6" t="s">
        <v>297</v>
      </c>
      <c r="C115" s="2"/>
      <c r="D115" s="3" t="s">
        <v>298</v>
      </c>
      <c r="E115" s="12">
        <v>3.15</v>
      </c>
    </row>
    <row r="116" spans="1:5" ht="12.75">
      <c r="A116" s="17"/>
      <c r="B116" s="5" t="s">
        <v>299</v>
      </c>
      <c r="C116" s="3" t="s">
        <v>300</v>
      </c>
      <c r="D116" s="3" t="s">
        <v>301</v>
      </c>
      <c r="E116" s="12">
        <v>2.94</v>
      </c>
    </row>
    <row r="117" spans="1:5" ht="12.75">
      <c r="A117" s="18">
        <v>36579</v>
      </c>
      <c r="B117" s="6" t="s">
        <v>7</v>
      </c>
      <c r="C117" s="3" t="s">
        <v>8</v>
      </c>
      <c r="D117" s="3" t="s">
        <v>9</v>
      </c>
      <c r="E117" s="12">
        <v>7.78</v>
      </c>
    </row>
    <row r="118" spans="1:5" ht="12.75">
      <c r="A118" s="18">
        <v>36602</v>
      </c>
      <c r="B118" s="6" t="s">
        <v>10</v>
      </c>
      <c r="C118" s="3"/>
      <c r="D118" s="3" t="s">
        <v>11</v>
      </c>
      <c r="E118" s="12">
        <v>6.72</v>
      </c>
    </row>
    <row r="119" spans="1:5" ht="12.75">
      <c r="A119" s="18">
        <v>36979</v>
      </c>
      <c r="B119" s="5" t="s">
        <v>12</v>
      </c>
      <c r="C119" s="3" t="s">
        <v>13</v>
      </c>
      <c r="D119" s="3" t="s">
        <v>14</v>
      </c>
      <c r="E119" s="12">
        <v>31.03</v>
      </c>
    </row>
    <row r="120" spans="1:5" ht="12.75">
      <c r="A120" s="18">
        <v>36579</v>
      </c>
      <c r="B120" s="6" t="s">
        <v>15</v>
      </c>
      <c r="C120" s="3"/>
      <c r="D120" s="3" t="s">
        <v>16</v>
      </c>
      <c r="E120" s="12">
        <v>32.8</v>
      </c>
    </row>
    <row r="121" spans="1:5" ht="12.75">
      <c r="A121" s="18">
        <v>36874</v>
      </c>
      <c r="B121" s="6" t="s">
        <v>17</v>
      </c>
      <c r="C121" s="2"/>
      <c r="D121" s="3" t="s">
        <v>18</v>
      </c>
      <c r="E121" s="12">
        <v>8.27</v>
      </c>
    </row>
    <row r="122" spans="1:5" ht="12.75">
      <c r="A122" s="18">
        <v>36579</v>
      </c>
      <c r="B122" s="6" t="s">
        <v>19</v>
      </c>
      <c r="C122" s="3"/>
      <c r="D122" s="3" t="s">
        <v>20</v>
      </c>
      <c r="E122" s="12">
        <v>35.62</v>
      </c>
    </row>
    <row r="123" spans="1:5" ht="12.75">
      <c r="A123" s="18">
        <v>36602</v>
      </c>
      <c r="B123" s="6" t="s">
        <v>21</v>
      </c>
      <c r="C123" s="3"/>
      <c r="D123" s="3" t="s">
        <v>22</v>
      </c>
      <c r="E123" s="12">
        <v>12.4</v>
      </c>
    </row>
    <row r="124" spans="1:5" ht="12.75">
      <c r="A124" s="18">
        <v>36874</v>
      </c>
      <c r="B124" s="6" t="s">
        <v>337</v>
      </c>
      <c r="C124" s="2"/>
      <c r="D124" s="3" t="s">
        <v>338</v>
      </c>
      <c r="E124" s="12">
        <v>866.79</v>
      </c>
    </row>
    <row r="125" spans="1:5" ht="12.75">
      <c r="A125" s="18">
        <v>36874</v>
      </c>
      <c r="B125" s="6" t="s">
        <v>23</v>
      </c>
      <c r="C125" s="2" t="s">
        <v>24</v>
      </c>
      <c r="D125" s="3" t="s">
        <v>25</v>
      </c>
      <c r="E125" s="12">
        <v>22.57</v>
      </c>
    </row>
    <row r="126" spans="1:5" ht="12.75">
      <c r="A126" s="18">
        <v>36662</v>
      </c>
      <c r="B126" s="6" t="s">
        <v>26</v>
      </c>
      <c r="C126" s="3"/>
      <c r="D126" s="3" t="s">
        <v>27</v>
      </c>
      <c r="E126" s="12">
        <v>185.12</v>
      </c>
    </row>
    <row r="127" spans="1:5" ht="12.75">
      <c r="A127" s="18">
        <v>37098</v>
      </c>
      <c r="B127" s="5" t="s">
        <v>28</v>
      </c>
      <c r="C127" s="2" t="s">
        <v>29</v>
      </c>
      <c r="D127" s="3" t="s">
        <v>30</v>
      </c>
      <c r="E127" s="12">
        <v>6</v>
      </c>
    </row>
    <row r="128" spans="1:5" ht="12.75">
      <c r="A128" s="18">
        <v>36874</v>
      </c>
      <c r="B128" s="6" t="s">
        <v>31</v>
      </c>
      <c r="C128" s="2" t="s">
        <v>32</v>
      </c>
      <c r="D128" s="3" t="s">
        <v>33</v>
      </c>
      <c r="E128" s="12">
        <v>14.19</v>
      </c>
    </row>
    <row r="129" spans="1:5" ht="12.75">
      <c r="A129" s="18">
        <v>37098</v>
      </c>
      <c r="B129" s="6" t="s">
        <v>34</v>
      </c>
      <c r="C129" s="2" t="s">
        <v>35</v>
      </c>
      <c r="D129" s="3" t="s">
        <v>36</v>
      </c>
      <c r="E129" s="12">
        <v>28.96</v>
      </c>
    </row>
    <row r="130" spans="1:5" ht="12.75">
      <c r="A130" s="18">
        <v>36602</v>
      </c>
      <c r="B130" s="6" t="s">
        <v>37</v>
      </c>
      <c r="C130" s="3"/>
      <c r="D130" s="3" t="s">
        <v>38</v>
      </c>
      <c r="E130" s="15" t="s">
        <v>39</v>
      </c>
    </row>
    <row r="131" spans="1:5" ht="12.75">
      <c r="A131" s="18">
        <v>36874</v>
      </c>
      <c r="B131" s="6" t="s">
        <v>40</v>
      </c>
      <c r="C131" s="3"/>
      <c r="D131" s="3" t="s">
        <v>41</v>
      </c>
      <c r="E131" s="12">
        <v>13.58</v>
      </c>
    </row>
    <row r="132" spans="1:5" ht="12.75">
      <c r="A132" s="18">
        <v>36979</v>
      </c>
      <c r="B132" s="5" t="s">
        <v>42</v>
      </c>
      <c r="C132" s="3" t="s">
        <v>43</v>
      </c>
      <c r="D132" s="3" t="s">
        <v>44</v>
      </c>
      <c r="E132" s="12">
        <v>492.33</v>
      </c>
    </row>
    <row r="133" spans="1:5" ht="12.75">
      <c r="A133" s="18">
        <v>36602</v>
      </c>
      <c r="B133" s="6" t="s">
        <v>45</v>
      </c>
      <c r="C133" s="3"/>
      <c r="D133" s="3" t="s">
        <v>46</v>
      </c>
      <c r="E133" s="12">
        <v>49.87</v>
      </c>
    </row>
    <row r="134" spans="1:5" ht="12.75">
      <c r="A134" s="18">
        <v>36979</v>
      </c>
      <c r="B134" s="5" t="s">
        <v>47</v>
      </c>
      <c r="C134" s="3" t="s">
        <v>48</v>
      </c>
      <c r="D134" s="3" t="s">
        <v>49</v>
      </c>
      <c r="E134" s="12">
        <v>14.09</v>
      </c>
    </row>
    <row r="135" spans="1:5" ht="12.75">
      <c r="A135" s="18">
        <v>36579</v>
      </c>
      <c r="B135" s="6" t="s">
        <v>50</v>
      </c>
      <c r="C135" s="3" t="s">
        <v>51</v>
      </c>
      <c r="D135" s="3" t="s">
        <v>52</v>
      </c>
      <c r="E135" s="12">
        <v>86.12</v>
      </c>
    </row>
    <row r="136" spans="1:5" ht="12.75">
      <c r="A136" s="18">
        <v>36874</v>
      </c>
      <c r="B136" s="6" t="s">
        <v>53</v>
      </c>
      <c r="C136" s="2" t="s">
        <v>54</v>
      </c>
      <c r="D136" s="3" t="s">
        <v>55</v>
      </c>
      <c r="E136" s="12">
        <v>6.96</v>
      </c>
    </row>
    <row r="137" spans="1:5" ht="12.75">
      <c r="A137" s="18">
        <v>37098</v>
      </c>
      <c r="B137" s="5" t="s">
        <v>56</v>
      </c>
      <c r="C137" s="3" t="s">
        <v>57</v>
      </c>
      <c r="D137" s="3" t="s">
        <v>58</v>
      </c>
      <c r="E137" s="12">
        <v>6.88</v>
      </c>
    </row>
    <row r="138" spans="1:5" ht="12.75">
      <c r="A138" s="18">
        <v>36874</v>
      </c>
      <c r="B138" s="6" t="s">
        <v>59</v>
      </c>
      <c r="C138" s="3" t="s">
        <v>60</v>
      </c>
      <c r="D138" s="3" t="s">
        <v>61</v>
      </c>
      <c r="E138" s="12">
        <v>9.52</v>
      </c>
    </row>
    <row r="139" spans="1:5" ht="12.75">
      <c r="A139" s="18">
        <v>36662</v>
      </c>
      <c r="B139" s="6" t="s">
        <v>62</v>
      </c>
      <c r="C139" s="3"/>
      <c r="D139" s="3" t="s">
        <v>63</v>
      </c>
      <c r="E139" s="12">
        <v>48.16</v>
      </c>
    </row>
    <row r="140" spans="1:5" ht="12.75">
      <c r="A140" s="18">
        <v>36602</v>
      </c>
      <c r="B140" s="6" t="s">
        <v>64</v>
      </c>
      <c r="C140" s="2" t="s">
        <v>65</v>
      </c>
      <c r="D140" s="3" t="s">
        <v>66</v>
      </c>
      <c r="E140" s="12">
        <v>5.47</v>
      </c>
    </row>
    <row r="141" spans="1:5" ht="12.75">
      <c r="A141" s="18">
        <v>37098</v>
      </c>
      <c r="B141" s="6" t="s">
        <v>67</v>
      </c>
      <c r="C141" s="2" t="s">
        <v>68</v>
      </c>
      <c r="D141" s="3" t="s">
        <v>69</v>
      </c>
      <c r="E141" s="12">
        <v>36.63</v>
      </c>
    </row>
    <row r="142" spans="1:5" ht="12.75">
      <c r="A142" s="18">
        <v>36623</v>
      </c>
      <c r="B142" s="6" t="s">
        <v>70</v>
      </c>
      <c r="C142" s="3"/>
      <c r="D142" s="3" t="s">
        <v>71</v>
      </c>
      <c r="E142" s="12">
        <v>11.32</v>
      </c>
    </row>
    <row r="143" spans="1:5" ht="12.75">
      <c r="A143" s="18">
        <v>37098</v>
      </c>
      <c r="B143" s="6" t="s">
        <v>72</v>
      </c>
      <c r="C143" s="3" t="s">
        <v>73</v>
      </c>
      <c r="D143" s="3" t="s">
        <v>74</v>
      </c>
      <c r="E143" s="12">
        <v>29.73</v>
      </c>
    </row>
    <row r="144" spans="1:5" ht="12.75">
      <c r="A144" s="18">
        <v>36602</v>
      </c>
      <c r="B144" s="6" t="s">
        <v>75</v>
      </c>
      <c r="C144" s="3"/>
      <c r="D144" s="3" t="s">
        <v>76</v>
      </c>
      <c r="E144" s="12">
        <v>138.22</v>
      </c>
    </row>
    <row r="145" spans="1:5" ht="12.75">
      <c r="A145" s="18">
        <v>36557</v>
      </c>
      <c r="B145" s="6" t="s">
        <v>77</v>
      </c>
      <c r="C145" s="3"/>
      <c r="D145" s="3" t="s">
        <v>78</v>
      </c>
      <c r="E145" s="12">
        <v>1795.08</v>
      </c>
    </row>
    <row r="146" spans="1:5" ht="12.75">
      <c r="A146" s="18">
        <v>36874</v>
      </c>
      <c r="B146" s="6" t="s">
        <v>79</v>
      </c>
      <c r="C146" s="2" t="s">
        <v>80</v>
      </c>
      <c r="D146" s="3" t="s">
        <v>81</v>
      </c>
      <c r="E146" s="12">
        <v>371.9</v>
      </c>
    </row>
    <row r="147" spans="1:5" ht="12.75">
      <c r="A147" s="18">
        <v>36557</v>
      </c>
      <c r="B147" s="6" t="s">
        <v>82</v>
      </c>
      <c r="C147" s="3"/>
      <c r="D147" s="3" t="s">
        <v>83</v>
      </c>
      <c r="E147" s="12">
        <v>3574.47</v>
      </c>
    </row>
    <row r="148" spans="1:5" ht="12.75">
      <c r="A148" s="18">
        <v>36557</v>
      </c>
      <c r="B148" s="6" t="s">
        <v>84</v>
      </c>
      <c r="C148" s="3"/>
      <c r="D148" s="3" t="s">
        <v>85</v>
      </c>
      <c r="E148" s="12">
        <v>2609.75</v>
      </c>
    </row>
    <row r="149" spans="1:5" ht="12.75">
      <c r="A149" s="18">
        <v>36557</v>
      </c>
      <c r="B149" s="6" t="s">
        <v>86</v>
      </c>
      <c r="C149" s="3"/>
      <c r="D149" s="3" t="s">
        <v>87</v>
      </c>
      <c r="E149" s="12">
        <v>6770.71</v>
      </c>
    </row>
    <row r="150" spans="1:5" ht="12.75">
      <c r="A150" s="18">
        <v>36979</v>
      </c>
      <c r="B150" s="6" t="s">
        <v>88</v>
      </c>
      <c r="C150" s="2" t="s">
        <v>89</v>
      </c>
      <c r="D150" s="2" t="s">
        <v>90</v>
      </c>
      <c r="E150" s="12">
        <v>330.27</v>
      </c>
    </row>
    <row r="151" spans="1:5" ht="12.75">
      <c r="A151" s="18">
        <v>36557</v>
      </c>
      <c r="B151" s="6" t="s">
        <v>339</v>
      </c>
      <c r="C151" s="2"/>
      <c r="D151" s="2" t="s">
        <v>340</v>
      </c>
      <c r="E151" s="12">
        <v>872.25</v>
      </c>
    </row>
    <row r="152" spans="1:5" ht="12.75">
      <c r="A152" s="18">
        <v>36579</v>
      </c>
      <c r="B152" s="6" t="s">
        <v>91</v>
      </c>
      <c r="C152" s="3"/>
      <c r="D152" s="3" t="s">
        <v>92</v>
      </c>
      <c r="E152" s="12">
        <v>35.8</v>
      </c>
    </row>
    <row r="153" spans="1:5" ht="12.75">
      <c r="A153" s="18">
        <v>36557</v>
      </c>
      <c r="B153" s="6" t="s">
        <v>341</v>
      </c>
      <c r="C153" s="3"/>
      <c r="D153" s="3" t="s">
        <v>342</v>
      </c>
      <c r="E153" s="12">
        <v>656.85</v>
      </c>
    </row>
    <row r="154" spans="1:5" ht="12.75">
      <c r="A154" s="18">
        <v>36874</v>
      </c>
      <c r="B154" s="6" t="s">
        <v>93</v>
      </c>
      <c r="C154" s="2" t="s">
        <v>94</v>
      </c>
      <c r="D154" s="3" t="s">
        <v>95</v>
      </c>
      <c r="E154" s="12">
        <v>22.25</v>
      </c>
    </row>
    <row r="155" spans="1:5" ht="12.75">
      <c r="A155" s="18">
        <v>37174</v>
      </c>
      <c r="B155" s="6" t="s">
        <v>343</v>
      </c>
      <c r="C155" s="2"/>
      <c r="D155" s="3" t="s">
        <v>344</v>
      </c>
      <c r="E155" s="12">
        <v>53.25</v>
      </c>
    </row>
    <row r="156" spans="1:5" ht="12.75">
      <c r="A156" s="18">
        <v>37174</v>
      </c>
      <c r="B156" s="6" t="s">
        <v>345</v>
      </c>
      <c r="C156" s="2"/>
      <c r="D156" s="3" t="s">
        <v>346</v>
      </c>
      <c r="E156" s="12">
        <v>94.87</v>
      </c>
    </row>
    <row r="157" spans="1:5" ht="12.75">
      <c r="A157" s="18">
        <v>36602</v>
      </c>
      <c r="B157" s="6" t="s">
        <v>96</v>
      </c>
      <c r="C157" s="3"/>
      <c r="D157" s="3" t="s">
        <v>97</v>
      </c>
      <c r="E157" s="12">
        <v>254.27</v>
      </c>
    </row>
    <row r="158" spans="1:5" ht="12.75">
      <c r="A158" s="18">
        <v>36874</v>
      </c>
      <c r="B158" s="6" t="s">
        <v>98</v>
      </c>
      <c r="C158" s="2" t="s">
        <v>99</v>
      </c>
      <c r="D158" s="3" t="s">
        <v>100</v>
      </c>
      <c r="E158" s="12">
        <v>37.55</v>
      </c>
    </row>
    <row r="159" spans="1:5" ht="12.75">
      <c r="A159" s="18">
        <v>36979</v>
      </c>
      <c r="B159" s="6" t="s">
        <v>101</v>
      </c>
      <c r="C159" s="2" t="s">
        <v>102</v>
      </c>
      <c r="D159" s="3" t="s">
        <v>103</v>
      </c>
      <c r="E159" s="12">
        <v>21.29</v>
      </c>
    </row>
    <row r="160" spans="1:5" ht="12.75">
      <c r="A160" s="18">
        <v>36979</v>
      </c>
      <c r="B160" s="6" t="s">
        <v>104</v>
      </c>
      <c r="C160" s="2" t="s">
        <v>105</v>
      </c>
      <c r="D160" s="3" t="s">
        <v>106</v>
      </c>
      <c r="E160" s="12">
        <v>10.93</v>
      </c>
    </row>
    <row r="161" spans="1:5" ht="12.75">
      <c r="A161" s="18">
        <v>37154</v>
      </c>
      <c r="B161" s="6" t="s">
        <v>347</v>
      </c>
      <c r="C161" s="3"/>
      <c r="D161" s="19" t="s">
        <v>348</v>
      </c>
      <c r="E161" s="20" t="s">
        <v>39</v>
      </c>
    </row>
    <row r="162" spans="1:5" ht="12.75">
      <c r="A162" s="18">
        <v>37154</v>
      </c>
      <c r="B162" s="6" t="s">
        <v>349</v>
      </c>
      <c r="C162" s="3"/>
      <c r="D162" s="19" t="s">
        <v>350</v>
      </c>
      <c r="E162" s="20" t="s">
        <v>39</v>
      </c>
    </row>
    <row r="163" spans="1:5" ht="12.75">
      <c r="A163" s="18">
        <v>37098</v>
      </c>
      <c r="B163" s="5" t="s">
        <v>107</v>
      </c>
      <c r="C163" s="2" t="s">
        <v>108</v>
      </c>
      <c r="D163" s="3" t="s">
        <v>109</v>
      </c>
      <c r="E163" s="12">
        <v>107.92</v>
      </c>
    </row>
    <row r="164" spans="1:5" ht="12.75">
      <c r="A164" s="18">
        <v>37098</v>
      </c>
      <c r="B164" s="5" t="s">
        <v>110</v>
      </c>
      <c r="C164" s="3" t="s">
        <v>111</v>
      </c>
      <c r="D164" s="3" t="s">
        <v>112</v>
      </c>
      <c r="E164" s="12">
        <v>95.57</v>
      </c>
    </row>
    <row r="165" spans="1:5" ht="12.75">
      <c r="A165" s="18">
        <v>37098</v>
      </c>
      <c r="B165" s="5" t="s">
        <v>113</v>
      </c>
      <c r="C165" s="2" t="s">
        <v>114</v>
      </c>
      <c r="D165" s="3" t="s">
        <v>115</v>
      </c>
      <c r="E165" s="12">
        <v>55.02</v>
      </c>
    </row>
    <row r="166" spans="1:5" ht="12.75">
      <c r="A166" s="18">
        <v>36602</v>
      </c>
      <c r="B166" s="6" t="s">
        <v>351</v>
      </c>
      <c r="C166" s="3"/>
      <c r="D166" s="19" t="s">
        <v>352</v>
      </c>
      <c r="E166" s="20" t="s">
        <v>39</v>
      </c>
    </row>
    <row r="167" spans="1:5" ht="12.75">
      <c r="A167" s="18">
        <v>36979</v>
      </c>
      <c r="B167" s="5" t="s">
        <v>116</v>
      </c>
      <c r="C167" s="3" t="s">
        <v>117</v>
      </c>
      <c r="D167" s="3" t="s">
        <v>118</v>
      </c>
      <c r="E167" s="12">
        <v>27.51</v>
      </c>
    </row>
    <row r="168" spans="1:5" ht="12.75">
      <c r="A168" s="18">
        <v>36579</v>
      </c>
      <c r="B168" s="6" t="s">
        <v>119</v>
      </c>
      <c r="C168" s="3"/>
      <c r="D168" s="3" t="s">
        <v>120</v>
      </c>
      <c r="E168" s="12">
        <v>42.14</v>
      </c>
    </row>
    <row r="169" spans="1:5" ht="12.75">
      <c r="A169" s="18">
        <v>36579</v>
      </c>
      <c r="B169" s="6" t="s">
        <v>121</v>
      </c>
      <c r="C169" s="3" t="s">
        <v>122</v>
      </c>
      <c r="D169" s="3" t="s">
        <v>123</v>
      </c>
      <c r="E169" s="12">
        <v>211.42</v>
      </c>
    </row>
    <row r="170" spans="1:5" ht="12.75">
      <c r="A170" s="18">
        <v>36579</v>
      </c>
      <c r="B170" s="6" t="s">
        <v>124</v>
      </c>
      <c r="C170" s="3" t="s">
        <v>125</v>
      </c>
      <c r="D170" s="3" t="s">
        <v>126</v>
      </c>
      <c r="E170" s="12">
        <v>205.78</v>
      </c>
    </row>
    <row r="171" spans="1:5" ht="12.75">
      <c r="A171" s="18">
        <v>36979</v>
      </c>
      <c r="B171" s="5" t="s">
        <v>127</v>
      </c>
      <c r="C171" s="3" t="s">
        <v>128</v>
      </c>
      <c r="D171" s="3" t="s">
        <v>129</v>
      </c>
      <c r="E171" s="15" t="s">
        <v>39</v>
      </c>
    </row>
    <row r="172" spans="1:5" ht="12.75">
      <c r="A172" s="18">
        <v>36669</v>
      </c>
      <c r="B172" s="6" t="s">
        <v>130</v>
      </c>
      <c r="C172" s="2"/>
      <c r="D172" s="3" t="s">
        <v>131</v>
      </c>
      <c r="E172" s="12">
        <v>177.95</v>
      </c>
    </row>
    <row r="173" spans="1:5" ht="12.75">
      <c r="A173" s="18">
        <v>36579</v>
      </c>
      <c r="B173" s="6" t="s">
        <v>132</v>
      </c>
      <c r="C173" s="3"/>
      <c r="D173" s="3" t="s">
        <v>133</v>
      </c>
      <c r="E173" s="15" t="s">
        <v>39</v>
      </c>
    </row>
    <row r="174" spans="1:5" ht="12.75">
      <c r="A174" s="18">
        <v>36712</v>
      </c>
      <c r="B174" s="6" t="s">
        <v>134</v>
      </c>
      <c r="C174" s="3" t="s">
        <v>135</v>
      </c>
      <c r="D174" s="3" t="s">
        <v>136</v>
      </c>
      <c r="E174" s="12">
        <v>226.08</v>
      </c>
    </row>
    <row r="175" spans="1:5" ht="12.75">
      <c r="A175" s="18">
        <v>36712</v>
      </c>
      <c r="B175" s="6" t="s">
        <v>137</v>
      </c>
      <c r="C175" s="3" t="s">
        <v>138</v>
      </c>
      <c r="D175" s="3" t="s">
        <v>139</v>
      </c>
      <c r="E175" s="12">
        <v>226.08</v>
      </c>
    </row>
    <row r="176" spans="1:5" ht="12.75">
      <c r="A176" s="18">
        <v>36669</v>
      </c>
      <c r="B176" s="6" t="s">
        <v>140</v>
      </c>
      <c r="C176" s="2"/>
      <c r="D176" s="3" t="s">
        <v>141</v>
      </c>
      <c r="E176" s="12">
        <v>53.25</v>
      </c>
    </row>
    <row r="177" spans="1:5" ht="12.75">
      <c r="A177" s="18">
        <v>36602</v>
      </c>
      <c r="B177" s="6" t="s">
        <v>142</v>
      </c>
      <c r="C177" s="3"/>
      <c r="D177" s="3" t="s">
        <v>143</v>
      </c>
      <c r="E177" s="12">
        <v>69.12</v>
      </c>
    </row>
    <row r="178" spans="1:5" ht="12.75">
      <c r="A178" s="18">
        <v>36579</v>
      </c>
      <c r="B178" s="6" t="s">
        <v>144</v>
      </c>
      <c r="C178" s="3"/>
      <c r="D178" s="3" t="s">
        <v>145</v>
      </c>
      <c r="E178" s="12">
        <v>138.02</v>
      </c>
    </row>
    <row r="179" spans="1:5" ht="12.75">
      <c r="A179" s="18">
        <v>36979</v>
      </c>
      <c r="B179" s="5" t="s">
        <v>146</v>
      </c>
      <c r="C179" s="3" t="s">
        <v>147</v>
      </c>
      <c r="D179" s="3" t="s">
        <v>148</v>
      </c>
      <c r="E179" s="15" t="s">
        <v>39</v>
      </c>
    </row>
    <row r="180" spans="1:5" ht="12.75">
      <c r="A180" s="18">
        <v>36979</v>
      </c>
      <c r="B180" s="5" t="s">
        <v>149</v>
      </c>
      <c r="C180" s="3" t="s">
        <v>150</v>
      </c>
      <c r="D180" s="3" t="s">
        <v>151</v>
      </c>
      <c r="E180" s="12">
        <v>229.58</v>
      </c>
    </row>
    <row r="181" spans="1:5" ht="12.75">
      <c r="A181" s="18">
        <v>36874</v>
      </c>
      <c r="B181" s="6" t="s">
        <v>152</v>
      </c>
      <c r="C181" s="2" t="s">
        <v>153</v>
      </c>
      <c r="D181" s="3" t="s">
        <v>154</v>
      </c>
      <c r="E181" s="12">
        <v>1638.8</v>
      </c>
    </row>
    <row r="182" spans="1:5" ht="12.75">
      <c r="A182" s="18">
        <v>36662</v>
      </c>
      <c r="B182" s="6" t="s">
        <v>155</v>
      </c>
      <c r="C182" s="3"/>
      <c r="D182" s="3" t="s">
        <v>156</v>
      </c>
      <c r="E182" s="12">
        <v>114.3</v>
      </c>
    </row>
    <row r="183" spans="1:5" ht="12.75">
      <c r="A183" s="18">
        <v>36979</v>
      </c>
      <c r="B183" s="5" t="s">
        <v>157</v>
      </c>
      <c r="C183" s="3" t="s">
        <v>158</v>
      </c>
      <c r="D183" s="3" t="s">
        <v>159</v>
      </c>
      <c r="E183" s="12">
        <v>297.7</v>
      </c>
    </row>
    <row r="184" spans="1:5" ht="12.75">
      <c r="A184" s="18">
        <v>37098</v>
      </c>
      <c r="B184" s="5" t="s">
        <v>160</v>
      </c>
      <c r="C184" s="3" t="s">
        <v>161</v>
      </c>
      <c r="D184" s="3" t="s">
        <v>162</v>
      </c>
      <c r="E184" s="12">
        <v>30.7</v>
      </c>
    </row>
    <row r="185" spans="1:5" ht="25.5">
      <c r="A185" s="18">
        <v>36979</v>
      </c>
      <c r="B185" s="5" t="s">
        <v>163</v>
      </c>
      <c r="C185" s="3" t="s">
        <v>164</v>
      </c>
      <c r="D185" s="3" t="s">
        <v>165</v>
      </c>
      <c r="E185" s="12">
        <v>152.79</v>
      </c>
    </row>
    <row r="186" spans="1:5" ht="12.75">
      <c r="A186" s="18">
        <v>37154</v>
      </c>
      <c r="B186" s="6" t="s">
        <v>353</v>
      </c>
      <c r="C186" s="3"/>
      <c r="D186" s="19" t="s">
        <v>354</v>
      </c>
      <c r="E186" s="21">
        <v>157.7</v>
      </c>
    </row>
    <row r="187" spans="1:5" ht="12.75">
      <c r="A187" s="18">
        <v>36669</v>
      </c>
      <c r="B187" s="6" t="s">
        <v>166</v>
      </c>
      <c r="C187" s="2"/>
      <c r="D187" s="3" t="s">
        <v>167</v>
      </c>
      <c r="E187" s="12">
        <v>268.84</v>
      </c>
    </row>
    <row r="188" spans="1:5" ht="12.75">
      <c r="A188" s="18">
        <v>37098</v>
      </c>
      <c r="B188" s="5" t="s">
        <v>168</v>
      </c>
      <c r="C188" s="2" t="s">
        <v>169</v>
      </c>
      <c r="D188" s="3" t="s">
        <v>170</v>
      </c>
      <c r="E188" s="12">
        <v>93.95</v>
      </c>
    </row>
    <row r="189" spans="1:5" ht="12.75">
      <c r="A189" s="18">
        <v>36874</v>
      </c>
      <c r="B189" s="6" t="s">
        <v>171</v>
      </c>
      <c r="C189" s="2" t="s">
        <v>172</v>
      </c>
      <c r="D189" s="3" t="s">
        <v>173</v>
      </c>
      <c r="E189" s="12">
        <v>9.97</v>
      </c>
    </row>
    <row r="190" spans="1:5" ht="12.75">
      <c r="A190" s="18">
        <v>36979</v>
      </c>
      <c r="B190" s="5" t="s">
        <v>174</v>
      </c>
      <c r="C190" s="3" t="s">
        <v>175</v>
      </c>
      <c r="D190" s="3" t="s">
        <v>176</v>
      </c>
      <c r="E190" s="12">
        <v>9.25</v>
      </c>
    </row>
    <row r="191" spans="1:5" ht="12.75">
      <c r="A191" s="18">
        <v>36712</v>
      </c>
      <c r="B191" s="6" t="s">
        <v>177</v>
      </c>
      <c r="C191" s="2"/>
      <c r="D191" s="3" t="s">
        <v>178</v>
      </c>
      <c r="E191" s="12">
        <v>17.59</v>
      </c>
    </row>
    <row r="192" spans="1:5" ht="12.75">
      <c r="A192" s="18">
        <v>36579</v>
      </c>
      <c r="B192" s="6" t="s">
        <v>179</v>
      </c>
      <c r="C192" s="3"/>
      <c r="D192" s="3" t="s">
        <v>180</v>
      </c>
      <c r="E192" s="12">
        <v>11.35</v>
      </c>
    </row>
    <row r="193" spans="1:5" ht="12.75">
      <c r="A193" s="18">
        <v>36602</v>
      </c>
      <c r="B193" s="6" t="s">
        <v>181</v>
      </c>
      <c r="C193" s="3"/>
      <c r="D193" s="3" t="s">
        <v>182</v>
      </c>
      <c r="E193" s="12">
        <v>10.72</v>
      </c>
    </row>
    <row r="194" spans="1:5" ht="12.75">
      <c r="A194" s="18">
        <v>36979</v>
      </c>
      <c r="B194" s="5" t="s">
        <v>355</v>
      </c>
      <c r="C194" s="2" t="s">
        <v>184</v>
      </c>
      <c r="D194" s="3" t="s">
        <v>185</v>
      </c>
      <c r="E194" s="12">
        <v>31.96</v>
      </c>
    </row>
    <row r="195" spans="1:5" ht="12.75">
      <c r="A195" s="18">
        <v>36874</v>
      </c>
      <c r="B195" s="5" t="s">
        <v>356</v>
      </c>
      <c r="C195" s="3"/>
      <c r="D195" s="3" t="s">
        <v>187</v>
      </c>
      <c r="E195" s="12">
        <v>56.76</v>
      </c>
    </row>
    <row r="196" spans="1:5" ht="12.75">
      <c r="A196" s="18">
        <v>37174</v>
      </c>
      <c r="B196" s="6" t="s">
        <v>357</v>
      </c>
      <c r="C196" s="2"/>
      <c r="D196" s="3" t="s">
        <v>358</v>
      </c>
      <c r="E196" s="12">
        <v>15.98</v>
      </c>
    </row>
    <row r="197" spans="1:5" ht="12.75">
      <c r="A197" s="18">
        <v>36602</v>
      </c>
      <c r="B197" s="6" t="s">
        <v>188</v>
      </c>
      <c r="C197" s="3"/>
      <c r="D197" s="3" t="s">
        <v>189</v>
      </c>
      <c r="E197" s="12">
        <v>9.88</v>
      </c>
    </row>
    <row r="198" spans="1:5" ht="12.75">
      <c r="A198" s="18">
        <v>36874</v>
      </c>
      <c r="B198" s="6" t="s">
        <v>190</v>
      </c>
      <c r="C198" s="2" t="s">
        <v>191</v>
      </c>
      <c r="D198" s="3" t="s">
        <v>192</v>
      </c>
      <c r="E198" s="12">
        <v>7.99</v>
      </c>
    </row>
    <row r="199" spans="1:5" ht="12.75">
      <c r="A199" s="18">
        <v>36602</v>
      </c>
      <c r="B199" s="6" t="s">
        <v>193</v>
      </c>
      <c r="C199" s="3" t="s">
        <v>194</v>
      </c>
      <c r="D199" s="3" t="s">
        <v>195</v>
      </c>
      <c r="E199" s="12">
        <v>9.25</v>
      </c>
    </row>
    <row r="200" spans="1:5" ht="12.75">
      <c r="A200" s="18">
        <v>36602</v>
      </c>
      <c r="B200" s="6" t="s">
        <v>196</v>
      </c>
      <c r="C200" s="3"/>
      <c r="D200" s="3" t="s">
        <v>197</v>
      </c>
      <c r="E200" s="12">
        <v>23.76</v>
      </c>
    </row>
    <row r="201" spans="1:5" ht="12.75">
      <c r="A201" s="18">
        <v>36579</v>
      </c>
      <c r="B201" s="6" t="s">
        <v>198</v>
      </c>
      <c r="C201" s="3"/>
      <c r="D201" s="3" t="s">
        <v>199</v>
      </c>
      <c r="E201" s="12">
        <v>40.58</v>
      </c>
    </row>
    <row r="202" spans="1:5" ht="12.75">
      <c r="A202" s="18">
        <v>36874</v>
      </c>
      <c r="B202" s="6" t="s">
        <v>200</v>
      </c>
      <c r="C202" s="2" t="s">
        <v>201</v>
      </c>
      <c r="D202" s="3" t="s">
        <v>202</v>
      </c>
      <c r="E202" s="12">
        <v>6.52</v>
      </c>
    </row>
    <row r="203" spans="1:5" ht="12.75">
      <c r="A203" s="18">
        <v>36874</v>
      </c>
      <c r="B203" s="6" t="s">
        <v>359</v>
      </c>
      <c r="C203" s="2" t="s">
        <v>204</v>
      </c>
      <c r="D203" s="3" t="s">
        <v>205</v>
      </c>
      <c r="E203" s="12">
        <v>4.2</v>
      </c>
    </row>
    <row r="204" spans="1:5" ht="12.75">
      <c r="A204" s="18">
        <v>36669</v>
      </c>
      <c r="B204" s="6" t="s">
        <v>206</v>
      </c>
      <c r="C204" s="2" t="s">
        <v>207</v>
      </c>
      <c r="D204" s="3" t="s">
        <v>208</v>
      </c>
      <c r="E204" s="12">
        <v>7.63</v>
      </c>
    </row>
    <row r="205" spans="1:5" ht="12.75">
      <c r="A205" s="18">
        <v>36712</v>
      </c>
      <c r="B205" s="6" t="s">
        <v>209</v>
      </c>
      <c r="C205" s="2" t="s">
        <v>207</v>
      </c>
      <c r="D205" s="3" t="s">
        <v>208</v>
      </c>
      <c r="E205" s="12">
        <v>7.63</v>
      </c>
    </row>
    <row r="206" spans="1:5" ht="12.75">
      <c r="A206" s="18">
        <v>37098</v>
      </c>
      <c r="B206" s="5" t="s">
        <v>210</v>
      </c>
      <c r="C206" s="2" t="s">
        <v>211</v>
      </c>
      <c r="D206" s="3" t="s">
        <v>212</v>
      </c>
      <c r="E206" s="12">
        <v>4.2</v>
      </c>
    </row>
    <row r="207" spans="1:5" ht="12.75">
      <c r="A207" s="18">
        <v>36874</v>
      </c>
      <c r="B207" s="6" t="s">
        <v>213</v>
      </c>
      <c r="C207" s="2" t="s">
        <v>214</v>
      </c>
      <c r="D207" s="3" t="s">
        <v>215</v>
      </c>
      <c r="E207" s="12">
        <v>1.47</v>
      </c>
    </row>
    <row r="208" spans="1:5" ht="12.75">
      <c r="A208" s="18">
        <v>37098</v>
      </c>
      <c r="B208" s="5" t="s">
        <v>216</v>
      </c>
      <c r="C208" s="3" t="s">
        <v>217</v>
      </c>
      <c r="D208" s="3" t="s">
        <v>218</v>
      </c>
      <c r="E208" s="12">
        <v>9.67</v>
      </c>
    </row>
    <row r="209" spans="1:5" ht="12.75">
      <c r="A209" s="18">
        <v>36579</v>
      </c>
      <c r="B209" s="6" t="s">
        <v>219</v>
      </c>
      <c r="C209" s="3" t="s">
        <v>220</v>
      </c>
      <c r="D209" s="3" t="s">
        <v>221</v>
      </c>
      <c r="E209" s="12">
        <v>11.98</v>
      </c>
    </row>
    <row r="210" spans="1:5" ht="12.75">
      <c r="A210" s="18">
        <v>36979</v>
      </c>
      <c r="B210" s="5" t="s">
        <v>222</v>
      </c>
      <c r="C210" s="3" t="s">
        <v>223</v>
      </c>
      <c r="D210" s="3" t="s">
        <v>224</v>
      </c>
      <c r="E210" s="12">
        <v>259.02</v>
      </c>
    </row>
    <row r="211" spans="1:5" ht="12.75">
      <c r="A211" s="18">
        <v>36712</v>
      </c>
      <c r="B211" s="6" t="s">
        <v>360</v>
      </c>
      <c r="C211" s="2" t="s">
        <v>226</v>
      </c>
      <c r="D211" s="3" t="s">
        <v>227</v>
      </c>
      <c r="E211" s="12">
        <v>23.95</v>
      </c>
    </row>
    <row r="212" spans="1:5" ht="12.75">
      <c r="A212" s="18">
        <v>36712</v>
      </c>
      <c r="B212" s="6" t="s">
        <v>361</v>
      </c>
      <c r="C212" s="2" t="s">
        <v>229</v>
      </c>
      <c r="D212" s="3" t="s">
        <v>230</v>
      </c>
      <c r="E212" s="12">
        <v>25.23</v>
      </c>
    </row>
    <row r="213" spans="1:5" ht="12.75">
      <c r="A213" s="18">
        <v>36874</v>
      </c>
      <c r="B213" s="6" t="s">
        <v>231</v>
      </c>
      <c r="C213" s="2"/>
      <c r="D213" s="3" t="s">
        <v>232</v>
      </c>
      <c r="E213" s="12">
        <v>12.82</v>
      </c>
    </row>
    <row r="214" spans="1:5" ht="12.75">
      <c r="A214" s="18">
        <v>36669</v>
      </c>
      <c r="B214" s="6" t="s">
        <v>233</v>
      </c>
      <c r="C214" s="3" t="s">
        <v>234</v>
      </c>
      <c r="D214" s="3" t="s">
        <v>235</v>
      </c>
      <c r="E214" s="12">
        <v>11.45</v>
      </c>
    </row>
    <row r="215" spans="1:5" ht="12.75">
      <c r="A215" s="18">
        <v>36669</v>
      </c>
      <c r="B215" s="6" t="s">
        <v>236</v>
      </c>
      <c r="C215" s="3" t="s">
        <v>237</v>
      </c>
      <c r="D215" s="3" t="s">
        <v>238</v>
      </c>
      <c r="E215" s="12">
        <v>21.62</v>
      </c>
    </row>
    <row r="216" spans="1:5" ht="12.75">
      <c r="A216" s="18">
        <v>36669</v>
      </c>
      <c r="B216" s="6" t="s">
        <v>239</v>
      </c>
      <c r="C216" s="3"/>
      <c r="D216" s="3" t="s">
        <v>240</v>
      </c>
      <c r="E216" s="12">
        <v>6.52</v>
      </c>
    </row>
    <row r="217" spans="1:5" ht="12.75">
      <c r="A217" s="18">
        <v>36669</v>
      </c>
      <c r="B217" s="6" t="s">
        <v>362</v>
      </c>
      <c r="C217" s="2"/>
      <c r="D217" s="3" t="s">
        <v>242</v>
      </c>
      <c r="E217" s="12">
        <v>7.63</v>
      </c>
    </row>
    <row r="218" spans="1:5" ht="12.75">
      <c r="A218" s="18">
        <v>36979</v>
      </c>
      <c r="B218" s="6" t="s">
        <v>243</v>
      </c>
      <c r="C218" s="2" t="s">
        <v>244</v>
      </c>
      <c r="D218" s="3" t="s">
        <v>245</v>
      </c>
      <c r="E218" s="12">
        <v>6.1</v>
      </c>
    </row>
    <row r="219" spans="1:5" ht="12.75">
      <c r="A219" s="18">
        <v>36979</v>
      </c>
      <c r="B219" s="6" t="s">
        <v>246</v>
      </c>
      <c r="C219" s="2" t="s">
        <v>247</v>
      </c>
      <c r="D219" s="3" t="s">
        <v>248</v>
      </c>
      <c r="E219" s="12">
        <v>6.94</v>
      </c>
    </row>
    <row r="220" spans="1:5" ht="12.75">
      <c r="A220" s="18">
        <v>36874</v>
      </c>
      <c r="B220" s="5" t="s">
        <v>249</v>
      </c>
      <c r="C220" s="3" t="s">
        <v>250</v>
      </c>
      <c r="D220" s="3" t="s">
        <v>251</v>
      </c>
      <c r="E220" s="12">
        <v>7.15</v>
      </c>
    </row>
    <row r="221" spans="1:5" ht="12.75">
      <c r="A221" s="18">
        <v>37098</v>
      </c>
      <c r="B221" s="5" t="s">
        <v>252</v>
      </c>
      <c r="C221" s="2" t="s">
        <v>253</v>
      </c>
      <c r="D221" s="3" t="s">
        <v>254</v>
      </c>
      <c r="E221" s="12">
        <v>13.03</v>
      </c>
    </row>
    <row r="222" spans="1:5" ht="12.75">
      <c r="A222" s="18">
        <v>36979</v>
      </c>
      <c r="B222" s="5" t="s">
        <v>255</v>
      </c>
      <c r="C222" s="3" t="s">
        <v>256</v>
      </c>
      <c r="D222" s="3" t="s">
        <v>257</v>
      </c>
      <c r="E222" s="12">
        <v>46.25</v>
      </c>
    </row>
    <row r="223" spans="1:5" ht="12.75">
      <c r="A223" s="18">
        <v>36579</v>
      </c>
      <c r="B223" s="6" t="s">
        <v>258</v>
      </c>
      <c r="C223" s="3"/>
      <c r="D223" s="3" t="s">
        <v>259</v>
      </c>
      <c r="E223" s="12">
        <v>9.25</v>
      </c>
    </row>
    <row r="224" spans="1:5" ht="12.75">
      <c r="A224" s="18">
        <v>36579</v>
      </c>
      <c r="B224" s="6" t="s">
        <v>260</v>
      </c>
      <c r="C224" s="3"/>
      <c r="D224" s="3" t="s">
        <v>261</v>
      </c>
      <c r="E224" s="12">
        <v>18.71</v>
      </c>
    </row>
    <row r="225" spans="1:5" ht="12.75">
      <c r="A225" s="18">
        <v>36602</v>
      </c>
      <c r="B225" s="6" t="s">
        <v>262</v>
      </c>
      <c r="C225" s="3"/>
      <c r="D225" s="3" t="s">
        <v>263</v>
      </c>
      <c r="E225" s="12">
        <v>3.99</v>
      </c>
    </row>
    <row r="226" spans="1:5" ht="12.75">
      <c r="A226" s="18">
        <v>36602</v>
      </c>
      <c r="B226" s="6" t="s">
        <v>264</v>
      </c>
      <c r="C226" s="3" t="s">
        <v>265</v>
      </c>
      <c r="D226" s="3" t="s">
        <v>266</v>
      </c>
      <c r="E226" s="12">
        <v>7.36</v>
      </c>
    </row>
    <row r="227" spans="1:5" ht="12.75">
      <c r="A227" s="18">
        <v>37098</v>
      </c>
      <c r="B227" s="6" t="s">
        <v>267</v>
      </c>
      <c r="C227" s="3" t="s">
        <v>268</v>
      </c>
      <c r="D227" s="3" t="s">
        <v>269</v>
      </c>
      <c r="E227" s="12">
        <v>31.12</v>
      </c>
    </row>
    <row r="228" spans="1:5" ht="12.75">
      <c r="A228" s="18">
        <v>37098</v>
      </c>
      <c r="B228" s="6" t="s">
        <v>270</v>
      </c>
      <c r="C228" s="3" t="s">
        <v>271</v>
      </c>
      <c r="D228" s="3" t="s">
        <v>272</v>
      </c>
      <c r="E228" s="12">
        <v>49.2</v>
      </c>
    </row>
    <row r="229" spans="1:5" ht="12.75">
      <c r="A229" s="18">
        <v>36988</v>
      </c>
      <c r="B229" s="6" t="s">
        <v>363</v>
      </c>
      <c r="C229" s="3"/>
      <c r="D229" s="3" t="s">
        <v>364</v>
      </c>
      <c r="E229" s="12">
        <v>66.05</v>
      </c>
    </row>
    <row r="230" spans="1:5" ht="12.75">
      <c r="A230" s="18">
        <v>36988</v>
      </c>
      <c r="B230" s="6" t="s">
        <v>365</v>
      </c>
      <c r="C230" s="3"/>
      <c r="D230" s="3" t="s">
        <v>366</v>
      </c>
      <c r="E230" s="12">
        <v>53.51</v>
      </c>
    </row>
    <row r="231" spans="1:5" ht="12.75">
      <c r="A231" s="18">
        <v>36602</v>
      </c>
      <c r="B231" s="5" t="s">
        <v>273</v>
      </c>
      <c r="C231" s="2" t="s">
        <v>274</v>
      </c>
      <c r="D231" s="3" t="s">
        <v>275</v>
      </c>
      <c r="E231" s="12"/>
    </row>
    <row r="232" spans="1:5" ht="12.75">
      <c r="A232" s="18">
        <v>36602</v>
      </c>
      <c r="B232" s="6" t="s">
        <v>276</v>
      </c>
      <c r="C232" s="3" t="s">
        <v>277</v>
      </c>
      <c r="D232" s="3" t="s">
        <v>278</v>
      </c>
      <c r="E232" s="12">
        <v>14.09</v>
      </c>
    </row>
    <row r="233" spans="1:5" ht="12.75">
      <c r="A233" s="18">
        <v>37154</v>
      </c>
      <c r="B233" s="6" t="s">
        <v>367</v>
      </c>
      <c r="C233" s="6"/>
      <c r="D233" s="19" t="s">
        <v>368</v>
      </c>
      <c r="E233" s="22">
        <v>47.93</v>
      </c>
    </row>
    <row r="234" spans="1:5" ht="12.75">
      <c r="A234" s="18">
        <v>37098</v>
      </c>
      <c r="B234" s="6" t="s">
        <v>279</v>
      </c>
      <c r="C234" s="2" t="s">
        <v>280</v>
      </c>
      <c r="D234" s="3" t="s">
        <v>281</v>
      </c>
      <c r="E234" s="12">
        <v>13.46</v>
      </c>
    </row>
    <row r="235" spans="1:5" ht="12.75">
      <c r="A235" s="18">
        <v>36973</v>
      </c>
      <c r="B235" s="6" t="s">
        <v>369</v>
      </c>
      <c r="C235" s="3"/>
      <c r="D235" s="3" t="s">
        <v>370</v>
      </c>
      <c r="E235" s="12">
        <v>263.38</v>
      </c>
    </row>
    <row r="236" spans="1:5" ht="12.75">
      <c r="A236" s="18">
        <v>36557</v>
      </c>
      <c r="B236" s="6" t="s">
        <v>371</v>
      </c>
      <c r="C236" s="3"/>
      <c r="D236" s="3" t="s">
        <v>372</v>
      </c>
      <c r="E236" s="12">
        <v>272.05</v>
      </c>
    </row>
    <row r="237" spans="1:5" ht="12.75">
      <c r="A237" s="18">
        <v>36557</v>
      </c>
      <c r="B237" s="6" t="s">
        <v>371</v>
      </c>
      <c r="C237" s="3"/>
      <c r="D237" s="3" t="s">
        <v>373</v>
      </c>
      <c r="E237" s="12">
        <v>267.85</v>
      </c>
    </row>
    <row r="238" spans="1:5" ht="12.75">
      <c r="A238" s="18">
        <v>36579</v>
      </c>
      <c r="B238" s="6" t="s">
        <v>282</v>
      </c>
      <c r="C238" s="3"/>
      <c r="D238" s="3" t="s">
        <v>283</v>
      </c>
      <c r="E238" s="12">
        <v>110.38</v>
      </c>
    </row>
    <row r="239" spans="1:5" ht="12.75">
      <c r="A239" s="18">
        <v>36979</v>
      </c>
      <c r="B239" s="5" t="s">
        <v>284</v>
      </c>
      <c r="C239" s="3" t="s">
        <v>285</v>
      </c>
      <c r="D239" s="3" t="s">
        <v>286</v>
      </c>
      <c r="E239" s="12">
        <v>37</v>
      </c>
    </row>
    <row r="240" spans="1:5" ht="12.75">
      <c r="A240" s="18">
        <v>36712</v>
      </c>
      <c r="B240" s="6" t="s">
        <v>287</v>
      </c>
      <c r="C240" s="2" t="s">
        <v>288</v>
      </c>
      <c r="D240" s="3" t="s">
        <v>289</v>
      </c>
      <c r="E240" s="12">
        <v>2.73</v>
      </c>
    </row>
    <row r="241" spans="1:5" ht="12.75">
      <c r="A241" s="18">
        <v>36712</v>
      </c>
      <c r="B241" s="6" t="s">
        <v>290</v>
      </c>
      <c r="C241" s="3"/>
      <c r="D241" s="3" t="s">
        <v>291</v>
      </c>
      <c r="E241" s="12">
        <v>1.89</v>
      </c>
    </row>
    <row r="242" spans="1:5" ht="12.75">
      <c r="A242" s="18">
        <v>37098</v>
      </c>
      <c r="B242" s="5" t="s">
        <v>292</v>
      </c>
      <c r="C242" s="16" t="s">
        <v>293</v>
      </c>
      <c r="D242" s="3" t="s">
        <v>294</v>
      </c>
      <c r="E242" s="12">
        <v>1.47</v>
      </c>
    </row>
    <row r="243" spans="1:5" ht="12.75">
      <c r="A243" s="18">
        <v>36712</v>
      </c>
      <c r="B243" s="6" t="s">
        <v>295</v>
      </c>
      <c r="C243" s="2"/>
      <c r="D243" s="3" t="s">
        <v>296</v>
      </c>
      <c r="E243" s="12">
        <v>4.2</v>
      </c>
    </row>
    <row r="244" spans="1:5" ht="12.75">
      <c r="A244" s="18">
        <v>36579</v>
      </c>
      <c r="B244" s="6" t="s">
        <v>297</v>
      </c>
      <c r="C244" s="2"/>
      <c r="D244" s="3" t="s">
        <v>298</v>
      </c>
      <c r="E244" s="12">
        <v>3.15</v>
      </c>
    </row>
    <row r="245" spans="1:5" ht="12.75">
      <c r="A245" s="18">
        <v>36979</v>
      </c>
      <c r="B245" s="5" t="s">
        <v>374</v>
      </c>
      <c r="C245" s="3" t="s">
        <v>300</v>
      </c>
      <c r="D245" s="3" t="s">
        <v>301</v>
      </c>
      <c r="E245" s="12">
        <v>2.94</v>
      </c>
    </row>
    <row r="246" spans="1:5" ht="12.75">
      <c r="A246" s="18">
        <v>36602</v>
      </c>
      <c r="B246" s="6" t="s">
        <v>302</v>
      </c>
      <c r="C246" s="3"/>
      <c r="D246" s="3" t="s">
        <v>303</v>
      </c>
      <c r="E246" s="12">
        <v>1.89</v>
      </c>
    </row>
    <row r="247" spans="1:5" ht="12.75">
      <c r="A247" s="17"/>
      <c r="B247" s="6" t="s">
        <v>302</v>
      </c>
      <c r="C247" s="3"/>
      <c r="D247" s="3" t="s">
        <v>303</v>
      </c>
      <c r="E247" s="12">
        <v>1.89</v>
      </c>
    </row>
    <row r="248" spans="1:5" ht="12.75">
      <c r="A248" s="24">
        <v>37072</v>
      </c>
      <c r="B248" s="6" t="s">
        <v>389</v>
      </c>
      <c r="C248" s="9"/>
      <c r="D248" s="9" t="s">
        <v>390</v>
      </c>
      <c r="E248" s="25">
        <v>158.59</v>
      </c>
    </row>
    <row r="249" spans="1:5" ht="12.75">
      <c r="A249" s="24">
        <v>37098</v>
      </c>
      <c r="B249" s="6" t="s">
        <v>4</v>
      </c>
      <c r="C249" s="26" t="s">
        <v>5</v>
      </c>
      <c r="D249" s="9" t="s">
        <v>6</v>
      </c>
      <c r="E249" s="25">
        <v>8.06</v>
      </c>
    </row>
    <row r="250" spans="1:5" ht="12.75">
      <c r="A250" s="24">
        <v>36579</v>
      </c>
      <c r="B250" s="6" t="s">
        <v>7</v>
      </c>
      <c r="C250" s="9" t="s">
        <v>8</v>
      </c>
      <c r="D250" s="9" t="s">
        <v>9</v>
      </c>
      <c r="E250" s="25">
        <v>7.78</v>
      </c>
    </row>
    <row r="251" spans="1:5" ht="12.75">
      <c r="A251" s="24">
        <v>36602</v>
      </c>
      <c r="B251" s="6" t="s">
        <v>10</v>
      </c>
      <c r="C251" s="9"/>
      <c r="D251" s="9" t="s">
        <v>11</v>
      </c>
      <c r="E251" s="25">
        <v>6.72</v>
      </c>
    </row>
    <row r="252" spans="1:5" ht="12.75">
      <c r="A252" s="24">
        <v>36768</v>
      </c>
      <c r="B252" s="6" t="s">
        <v>391</v>
      </c>
      <c r="C252" s="9"/>
      <c r="D252" s="9" t="s">
        <v>392</v>
      </c>
      <c r="E252" s="25">
        <v>35.45</v>
      </c>
    </row>
    <row r="253" spans="1:5" ht="12.75">
      <c r="A253" s="24">
        <v>36768</v>
      </c>
      <c r="B253" s="6" t="s">
        <v>393</v>
      </c>
      <c r="C253" s="9"/>
      <c r="D253" s="9" t="s">
        <v>394</v>
      </c>
      <c r="E253" s="25">
        <v>34.67</v>
      </c>
    </row>
    <row r="254" spans="1:5" ht="12.75">
      <c r="A254" s="24">
        <v>36768</v>
      </c>
      <c r="B254" s="6" t="s">
        <v>395</v>
      </c>
      <c r="C254" s="9"/>
      <c r="D254" s="9" t="s">
        <v>396</v>
      </c>
      <c r="E254" s="25">
        <v>7.13</v>
      </c>
    </row>
    <row r="255" spans="1:5" ht="12.75">
      <c r="A255" s="24">
        <v>36768</v>
      </c>
      <c r="B255" s="6" t="s">
        <v>397</v>
      </c>
      <c r="C255" s="9"/>
      <c r="D255" s="9" t="s">
        <v>398</v>
      </c>
      <c r="E255" s="25">
        <v>33.01</v>
      </c>
    </row>
    <row r="256" spans="1:5" ht="12.75">
      <c r="A256" s="24">
        <v>36768</v>
      </c>
      <c r="B256" s="6" t="s">
        <v>399</v>
      </c>
      <c r="C256" s="9"/>
      <c r="D256" s="9" t="s">
        <v>400</v>
      </c>
      <c r="E256" s="25">
        <v>32.45</v>
      </c>
    </row>
    <row r="257" spans="1:5" ht="12.75">
      <c r="A257" s="24">
        <v>36979</v>
      </c>
      <c r="B257" s="5" t="s">
        <v>12</v>
      </c>
      <c r="C257" s="9" t="s">
        <v>13</v>
      </c>
      <c r="D257" s="9" t="s">
        <v>14</v>
      </c>
      <c r="E257" s="25">
        <v>31.03</v>
      </c>
    </row>
    <row r="258" spans="1:5" ht="12.75">
      <c r="A258" s="24">
        <v>36579</v>
      </c>
      <c r="B258" s="6" t="s">
        <v>15</v>
      </c>
      <c r="C258" s="9"/>
      <c r="D258" s="9" t="s">
        <v>16</v>
      </c>
      <c r="E258" s="25">
        <v>32.8</v>
      </c>
    </row>
    <row r="259" spans="1:5" ht="12.75">
      <c r="A259" s="24">
        <v>36874</v>
      </c>
      <c r="B259" s="6" t="s">
        <v>17</v>
      </c>
      <c r="C259" s="26"/>
      <c r="D259" s="9" t="s">
        <v>18</v>
      </c>
      <c r="E259" s="25">
        <v>8.27</v>
      </c>
    </row>
    <row r="260" spans="1:5" ht="12.75">
      <c r="A260" s="24">
        <v>36579</v>
      </c>
      <c r="B260" s="6" t="s">
        <v>19</v>
      </c>
      <c r="C260" s="9"/>
      <c r="D260" s="9" t="s">
        <v>20</v>
      </c>
      <c r="E260" s="25">
        <v>35.62</v>
      </c>
    </row>
    <row r="261" spans="1:5" ht="12.75">
      <c r="A261" s="24">
        <v>36602</v>
      </c>
      <c r="B261" s="6" t="s">
        <v>21</v>
      </c>
      <c r="C261" s="9"/>
      <c r="D261" s="9" t="s">
        <v>22</v>
      </c>
      <c r="E261" s="25">
        <v>12.4</v>
      </c>
    </row>
    <row r="262" spans="1:5" ht="12.75">
      <c r="A262" s="24">
        <v>36848</v>
      </c>
      <c r="B262" s="6" t="s">
        <v>401</v>
      </c>
      <c r="C262" s="9"/>
      <c r="D262" s="9" t="s">
        <v>402</v>
      </c>
      <c r="E262" s="25">
        <v>26.16</v>
      </c>
    </row>
    <row r="263" spans="1:5" ht="12.75">
      <c r="A263" s="24">
        <v>37072</v>
      </c>
      <c r="B263" s="6" t="s">
        <v>403</v>
      </c>
      <c r="C263" s="9"/>
      <c r="D263" s="9" t="s">
        <v>404</v>
      </c>
      <c r="E263" s="25">
        <v>335.74</v>
      </c>
    </row>
    <row r="264" spans="1:5" ht="12.75">
      <c r="A264" s="24">
        <v>36874</v>
      </c>
      <c r="B264" s="6" t="s">
        <v>337</v>
      </c>
      <c r="C264" s="26"/>
      <c r="D264" s="9" t="s">
        <v>338</v>
      </c>
      <c r="E264" s="25">
        <v>866.79</v>
      </c>
    </row>
    <row r="265" spans="1:5" ht="12.75">
      <c r="A265" s="24">
        <v>36874</v>
      </c>
      <c r="B265" s="6" t="s">
        <v>23</v>
      </c>
      <c r="C265" s="26" t="s">
        <v>24</v>
      </c>
      <c r="D265" s="9" t="s">
        <v>25</v>
      </c>
      <c r="E265" s="25">
        <v>22.57</v>
      </c>
    </row>
    <row r="266" spans="1:5" ht="12.75">
      <c r="A266" s="24">
        <v>36662</v>
      </c>
      <c r="B266" s="6" t="s">
        <v>26</v>
      </c>
      <c r="C266" s="9"/>
      <c r="D266" s="9" t="s">
        <v>27</v>
      </c>
      <c r="E266" s="25">
        <v>185.12</v>
      </c>
    </row>
    <row r="267" spans="1:5" ht="12.75">
      <c r="A267" s="24">
        <v>37098</v>
      </c>
      <c r="B267" s="5" t="s">
        <v>28</v>
      </c>
      <c r="C267" s="26" t="s">
        <v>29</v>
      </c>
      <c r="D267" s="9" t="s">
        <v>30</v>
      </c>
      <c r="E267" s="25">
        <v>6</v>
      </c>
    </row>
    <row r="268" spans="1:5" ht="12.75">
      <c r="A268" s="24">
        <v>37072</v>
      </c>
      <c r="B268" s="6" t="s">
        <v>405</v>
      </c>
      <c r="C268" s="9"/>
      <c r="D268" s="9" t="s">
        <v>406</v>
      </c>
      <c r="E268" s="25">
        <v>12.34</v>
      </c>
    </row>
    <row r="269" spans="1:5" ht="12.75">
      <c r="A269" s="24">
        <v>36874</v>
      </c>
      <c r="B269" s="6" t="s">
        <v>31</v>
      </c>
      <c r="C269" s="26" t="s">
        <v>32</v>
      </c>
      <c r="D269" s="9" t="s">
        <v>33</v>
      </c>
      <c r="E269" s="25">
        <v>14.19</v>
      </c>
    </row>
    <row r="270" spans="1:5" ht="12.75">
      <c r="A270" s="24">
        <v>37098</v>
      </c>
      <c r="B270" s="6" t="s">
        <v>34</v>
      </c>
      <c r="C270" s="26" t="s">
        <v>35</v>
      </c>
      <c r="D270" s="9" t="s">
        <v>36</v>
      </c>
      <c r="E270" s="25">
        <v>28.96</v>
      </c>
    </row>
    <row r="271" spans="1:5" ht="12.75">
      <c r="A271" s="24">
        <v>36602</v>
      </c>
      <c r="B271" s="6" t="s">
        <v>37</v>
      </c>
      <c r="C271" s="9"/>
      <c r="D271" s="9" t="s">
        <v>38</v>
      </c>
      <c r="E271" s="27" t="s">
        <v>39</v>
      </c>
    </row>
    <row r="272" spans="1:5" ht="12.75">
      <c r="A272" s="24">
        <v>36874</v>
      </c>
      <c r="B272" s="6" t="s">
        <v>40</v>
      </c>
      <c r="C272" s="9"/>
      <c r="D272" s="9" t="s">
        <v>41</v>
      </c>
      <c r="E272" s="25">
        <v>13.58</v>
      </c>
    </row>
    <row r="273" spans="1:5" ht="12.75">
      <c r="A273" s="24">
        <v>36979</v>
      </c>
      <c r="B273" s="5" t="s">
        <v>42</v>
      </c>
      <c r="C273" s="9" t="s">
        <v>43</v>
      </c>
      <c r="D273" s="9" t="s">
        <v>44</v>
      </c>
      <c r="E273" s="25">
        <v>492.33</v>
      </c>
    </row>
    <row r="274" spans="1:5" ht="12.75">
      <c r="A274" s="24">
        <v>36602</v>
      </c>
      <c r="B274" s="6" t="s">
        <v>45</v>
      </c>
      <c r="C274" s="9"/>
      <c r="D274" s="9" t="s">
        <v>46</v>
      </c>
      <c r="E274" s="25">
        <v>49.87</v>
      </c>
    </row>
    <row r="275" spans="1:5" ht="12.75">
      <c r="A275" s="24">
        <v>36979</v>
      </c>
      <c r="B275" s="5" t="s">
        <v>47</v>
      </c>
      <c r="C275" s="9" t="s">
        <v>48</v>
      </c>
      <c r="D275" s="9" t="s">
        <v>49</v>
      </c>
      <c r="E275" s="25">
        <v>14.09</v>
      </c>
    </row>
    <row r="276" spans="1:5" ht="12.75">
      <c r="A276" s="24">
        <v>36579</v>
      </c>
      <c r="B276" s="6" t="s">
        <v>50</v>
      </c>
      <c r="C276" s="9" t="s">
        <v>51</v>
      </c>
      <c r="D276" s="9" t="s">
        <v>52</v>
      </c>
      <c r="E276" s="25">
        <v>86.12</v>
      </c>
    </row>
    <row r="277" spans="1:5" ht="12.75">
      <c r="A277" s="24">
        <v>36750</v>
      </c>
      <c r="B277" s="6" t="s">
        <v>407</v>
      </c>
      <c r="C277" s="9"/>
      <c r="D277" s="9" t="s">
        <v>408</v>
      </c>
      <c r="E277" s="25">
        <v>68.93</v>
      </c>
    </row>
    <row r="278" spans="1:5" ht="12.75">
      <c r="A278" s="24">
        <v>36874</v>
      </c>
      <c r="B278" s="6" t="s">
        <v>53</v>
      </c>
      <c r="C278" s="26" t="s">
        <v>54</v>
      </c>
      <c r="D278" s="9" t="s">
        <v>55</v>
      </c>
      <c r="E278" s="25">
        <v>6.96</v>
      </c>
    </row>
    <row r="279" spans="1:5" ht="12.75">
      <c r="A279" s="24">
        <v>37098</v>
      </c>
      <c r="B279" s="5" t="s">
        <v>56</v>
      </c>
      <c r="C279" s="9" t="s">
        <v>57</v>
      </c>
      <c r="D279" s="9" t="s">
        <v>58</v>
      </c>
      <c r="E279" s="25">
        <v>6.88</v>
      </c>
    </row>
    <row r="280" spans="1:5" ht="12.75">
      <c r="A280" s="24">
        <v>36874</v>
      </c>
      <c r="B280" s="6" t="s">
        <v>59</v>
      </c>
      <c r="C280" s="9" t="s">
        <v>60</v>
      </c>
      <c r="D280" s="9" t="s">
        <v>61</v>
      </c>
      <c r="E280" s="25">
        <v>9.52</v>
      </c>
    </row>
    <row r="281" spans="1:5" ht="12.75">
      <c r="A281" s="24">
        <v>36662</v>
      </c>
      <c r="B281" s="6" t="s">
        <v>62</v>
      </c>
      <c r="C281" s="9"/>
      <c r="D281" s="9" t="s">
        <v>63</v>
      </c>
      <c r="E281" s="25">
        <v>48.16</v>
      </c>
    </row>
    <row r="282" spans="1:5" ht="12.75">
      <c r="A282" s="24">
        <v>36602</v>
      </c>
      <c r="B282" s="6" t="s">
        <v>64</v>
      </c>
      <c r="C282" s="26" t="s">
        <v>65</v>
      </c>
      <c r="D282" s="9" t="s">
        <v>66</v>
      </c>
      <c r="E282" s="25">
        <v>5.47</v>
      </c>
    </row>
    <row r="283" spans="1:5" ht="12.75">
      <c r="A283" s="24">
        <v>37098</v>
      </c>
      <c r="B283" s="6" t="s">
        <v>67</v>
      </c>
      <c r="C283" s="26" t="s">
        <v>68</v>
      </c>
      <c r="D283" s="9" t="s">
        <v>69</v>
      </c>
      <c r="E283" s="25">
        <v>36.63</v>
      </c>
    </row>
    <row r="284" spans="1:5" ht="12.75">
      <c r="A284" s="24">
        <v>36623</v>
      </c>
      <c r="B284" s="6" t="s">
        <v>70</v>
      </c>
      <c r="C284" s="9"/>
      <c r="D284" s="9" t="s">
        <v>71</v>
      </c>
      <c r="E284" s="25">
        <v>11.32</v>
      </c>
    </row>
    <row r="285" spans="1:5" ht="12.75">
      <c r="A285" s="24">
        <v>37098</v>
      </c>
      <c r="B285" s="6" t="s">
        <v>72</v>
      </c>
      <c r="C285" s="9" t="s">
        <v>73</v>
      </c>
      <c r="D285" s="9" t="s">
        <v>74</v>
      </c>
      <c r="E285" s="25">
        <v>29.73</v>
      </c>
    </row>
    <row r="286" spans="1:5" ht="12.75">
      <c r="A286" s="24">
        <v>36602</v>
      </c>
      <c r="B286" s="6" t="s">
        <v>75</v>
      </c>
      <c r="C286" s="9"/>
      <c r="D286" s="9" t="s">
        <v>76</v>
      </c>
      <c r="E286" s="25">
        <v>138.22</v>
      </c>
    </row>
    <row r="287" spans="1:5" ht="12.75">
      <c r="A287" s="24">
        <v>36557</v>
      </c>
      <c r="B287" s="6" t="s">
        <v>77</v>
      </c>
      <c r="C287" s="9"/>
      <c r="D287" s="9" t="s">
        <v>78</v>
      </c>
      <c r="E287" s="25">
        <v>1795.08</v>
      </c>
    </row>
    <row r="288" spans="1:5" ht="12.75">
      <c r="A288" s="24">
        <v>36874</v>
      </c>
      <c r="B288" s="6" t="s">
        <v>79</v>
      </c>
      <c r="C288" s="26" t="s">
        <v>80</v>
      </c>
      <c r="D288" s="9" t="s">
        <v>81</v>
      </c>
      <c r="E288" s="25">
        <v>371.9</v>
      </c>
    </row>
    <row r="289" spans="1:5" ht="12.75">
      <c r="A289" s="24">
        <v>36557</v>
      </c>
      <c r="B289" s="6" t="s">
        <v>82</v>
      </c>
      <c r="C289" s="9"/>
      <c r="D289" s="9" t="s">
        <v>83</v>
      </c>
      <c r="E289" s="25">
        <v>3574.47</v>
      </c>
    </row>
    <row r="290" spans="1:5" ht="12.75">
      <c r="A290" s="24">
        <v>36557</v>
      </c>
      <c r="B290" s="6" t="s">
        <v>84</v>
      </c>
      <c r="C290" s="9"/>
      <c r="D290" s="9" t="s">
        <v>85</v>
      </c>
      <c r="E290" s="25">
        <v>2609.75</v>
      </c>
    </row>
    <row r="291" spans="1:5" ht="12.75">
      <c r="A291" s="24">
        <v>36557</v>
      </c>
      <c r="B291" s="6" t="s">
        <v>86</v>
      </c>
      <c r="C291" s="9"/>
      <c r="D291" s="9" t="s">
        <v>87</v>
      </c>
      <c r="E291" s="25">
        <v>6770.71</v>
      </c>
    </row>
    <row r="292" spans="1:5" ht="12.75">
      <c r="A292" s="24">
        <v>36979</v>
      </c>
      <c r="B292" s="6" t="s">
        <v>88</v>
      </c>
      <c r="C292" s="26" t="s">
        <v>89</v>
      </c>
      <c r="D292" s="26" t="s">
        <v>90</v>
      </c>
      <c r="E292" s="25">
        <v>330.27</v>
      </c>
    </row>
    <row r="293" spans="1:5" ht="12.75">
      <c r="A293" s="24">
        <v>36557</v>
      </c>
      <c r="B293" s="6" t="s">
        <v>339</v>
      </c>
      <c r="C293" s="26"/>
      <c r="D293" s="26" t="s">
        <v>340</v>
      </c>
      <c r="E293" s="25">
        <v>872.25</v>
      </c>
    </row>
    <row r="294" spans="1:5" ht="12.75">
      <c r="A294" s="24">
        <v>36579</v>
      </c>
      <c r="B294" s="6" t="s">
        <v>91</v>
      </c>
      <c r="C294" s="9"/>
      <c r="D294" s="9" t="s">
        <v>92</v>
      </c>
      <c r="E294" s="25">
        <v>35.8</v>
      </c>
    </row>
    <row r="295" spans="1:5" ht="12.75">
      <c r="A295" s="24">
        <v>36557</v>
      </c>
      <c r="B295" s="6" t="s">
        <v>341</v>
      </c>
      <c r="C295" s="9"/>
      <c r="D295" s="9" t="s">
        <v>342</v>
      </c>
      <c r="E295" s="25">
        <v>656.85</v>
      </c>
    </row>
    <row r="296" spans="1:5" ht="12.75">
      <c r="A296" s="24">
        <v>36874</v>
      </c>
      <c r="B296" s="6" t="s">
        <v>93</v>
      </c>
      <c r="C296" s="26" t="s">
        <v>94</v>
      </c>
      <c r="D296" s="9" t="s">
        <v>95</v>
      </c>
      <c r="E296" s="25">
        <v>22.25</v>
      </c>
    </row>
    <row r="297" spans="1:5" ht="12.75">
      <c r="A297" s="24">
        <v>37174</v>
      </c>
      <c r="B297" s="6" t="s">
        <v>343</v>
      </c>
      <c r="C297" s="26"/>
      <c r="D297" s="9" t="s">
        <v>344</v>
      </c>
      <c r="E297" s="25">
        <v>53.25</v>
      </c>
    </row>
    <row r="298" spans="1:5" ht="12.75">
      <c r="A298" s="24">
        <v>37174</v>
      </c>
      <c r="B298" s="6" t="s">
        <v>345</v>
      </c>
      <c r="C298" s="26"/>
      <c r="D298" s="9" t="s">
        <v>346</v>
      </c>
      <c r="E298" s="25">
        <v>94.87</v>
      </c>
    </row>
    <row r="299" spans="1:5" ht="12.75">
      <c r="A299" s="24">
        <v>36602</v>
      </c>
      <c r="B299" s="6" t="s">
        <v>96</v>
      </c>
      <c r="C299" s="9"/>
      <c r="D299" s="9" t="s">
        <v>97</v>
      </c>
      <c r="E299" s="25">
        <v>254.27</v>
      </c>
    </row>
    <row r="300" spans="1:5" ht="12.75">
      <c r="A300" s="24">
        <v>36874</v>
      </c>
      <c r="B300" s="6" t="s">
        <v>98</v>
      </c>
      <c r="C300" s="26" t="s">
        <v>99</v>
      </c>
      <c r="D300" s="9" t="s">
        <v>100</v>
      </c>
      <c r="E300" s="25">
        <v>37.55</v>
      </c>
    </row>
    <row r="301" spans="1:5" ht="12.75">
      <c r="A301" s="24">
        <v>36979</v>
      </c>
      <c r="B301" s="6" t="s">
        <v>101</v>
      </c>
      <c r="C301" s="26" t="s">
        <v>102</v>
      </c>
      <c r="D301" s="9" t="s">
        <v>103</v>
      </c>
      <c r="E301" s="25">
        <v>21.29</v>
      </c>
    </row>
    <row r="302" spans="1:5" ht="12.75">
      <c r="A302" s="24">
        <v>36673</v>
      </c>
      <c r="B302" s="6" t="s">
        <v>409</v>
      </c>
      <c r="C302" s="9"/>
      <c r="D302" s="9" t="s">
        <v>410</v>
      </c>
      <c r="E302" s="25">
        <v>53.95</v>
      </c>
    </row>
    <row r="303" spans="1:5" ht="12.75">
      <c r="A303" s="24">
        <v>36979</v>
      </c>
      <c r="B303" s="6" t="s">
        <v>104</v>
      </c>
      <c r="C303" s="26" t="s">
        <v>105</v>
      </c>
      <c r="D303" s="9" t="s">
        <v>106</v>
      </c>
      <c r="E303" s="25">
        <v>10.93</v>
      </c>
    </row>
    <row r="304" spans="1:5" ht="12.75">
      <c r="A304" s="24">
        <v>37154</v>
      </c>
      <c r="B304" s="11" t="s">
        <v>347</v>
      </c>
      <c r="C304" s="9"/>
      <c r="D304" s="28" t="s">
        <v>348</v>
      </c>
      <c r="E304" s="29" t="s">
        <v>39</v>
      </c>
    </row>
    <row r="305" spans="1:5" ht="12.75">
      <c r="A305" s="24">
        <v>37154</v>
      </c>
      <c r="B305" s="11" t="s">
        <v>349</v>
      </c>
      <c r="C305" s="9"/>
      <c r="D305" s="28" t="s">
        <v>350</v>
      </c>
      <c r="E305" s="29" t="s">
        <v>39</v>
      </c>
    </row>
    <row r="306" spans="1:5" ht="12.75">
      <c r="A306" s="24">
        <v>37098</v>
      </c>
      <c r="B306" s="5" t="s">
        <v>107</v>
      </c>
      <c r="C306" s="26" t="s">
        <v>108</v>
      </c>
      <c r="D306" s="9" t="s">
        <v>109</v>
      </c>
      <c r="E306" s="25">
        <v>107.92</v>
      </c>
    </row>
    <row r="307" spans="1:5" ht="12.75">
      <c r="A307" s="24">
        <v>37098</v>
      </c>
      <c r="B307" s="5" t="s">
        <v>110</v>
      </c>
      <c r="C307" s="9" t="s">
        <v>111</v>
      </c>
      <c r="D307" s="9" t="s">
        <v>112</v>
      </c>
      <c r="E307" s="25">
        <v>95.57</v>
      </c>
    </row>
    <row r="308" spans="1:5" ht="12.75">
      <c r="A308" s="24">
        <v>37098</v>
      </c>
      <c r="B308" s="5" t="s">
        <v>113</v>
      </c>
      <c r="C308" s="26" t="s">
        <v>114</v>
      </c>
      <c r="D308" s="9" t="s">
        <v>115</v>
      </c>
      <c r="E308" s="25">
        <v>55.02</v>
      </c>
    </row>
    <row r="309" spans="1:5" ht="12.75">
      <c r="A309" s="24">
        <v>36602</v>
      </c>
      <c r="B309" s="11" t="s">
        <v>351</v>
      </c>
      <c r="C309" s="9"/>
      <c r="D309" s="28" t="s">
        <v>352</v>
      </c>
      <c r="E309" s="29" t="s">
        <v>39</v>
      </c>
    </row>
    <row r="310" spans="1:5" ht="12.75">
      <c r="A310" s="24">
        <v>36979</v>
      </c>
      <c r="B310" s="5" t="s">
        <v>116</v>
      </c>
      <c r="C310" s="9" t="s">
        <v>117</v>
      </c>
      <c r="D310" s="9" t="s">
        <v>118</v>
      </c>
      <c r="E310" s="25">
        <v>27.51</v>
      </c>
    </row>
    <row r="311" spans="1:5" ht="12.75">
      <c r="A311" s="24">
        <v>36579</v>
      </c>
      <c r="B311" s="6" t="s">
        <v>119</v>
      </c>
      <c r="C311" s="9"/>
      <c r="D311" s="9" t="s">
        <v>120</v>
      </c>
      <c r="E311" s="25">
        <v>42.14</v>
      </c>
    </row>
    <row r="312" spans="1:5" ht="12.75">
      <c r="A312" s="24">
        <v>36579</v>
      </c>
      <c r="B312" s="6" t="s">
        <v>121</v>
      </c>
      <c r="C312" s="9" t="s">
        <v>122</v>
      </c>
      <c r="D312" s="9" t="s">
        <v>123</v>
      </c>
      <c r="E312" s="25">
        <v>211.42</v>
      </c>
    </row>
    <row r="313" spans="1:5" ht="12.75">
      <c r="A313" s="24">
        <v>36579</v>
      </c>
      <c r="B313" s="6" t="s">
        <v>124</v>
      </c>
      <c r="C313" s="9" t="s">
        <v>125</v>
      </c>
      <c r="D313" s="9" t="s">
        <v>126</v>
      </c>
      <c r="E313" s="25">
        <v>205.78</v>
      </c>
    </row>
    <row r="314" spans="1:5" ht="12.75">
      <c r="A314" s="24">
        <v>36848</v>
      </c>
      <c r="B314" s="6" t="s">
        <v>411</v>
      </c>
      <c r="C314" s="9"/>
      <c r="D314" s="9" t="s">
        <v>412</v>
      </c>
      <c r="E314" s="25">
        <v>127.86</v>
      </c>
    </row>
    <row r="315" spans="1:5" ht="12.75">
      <c r="A315" s="24">
        <v>36979</v>
      </c>
      <c r="B315" s="5" t="s">
        <v>127</v>
      </c>
      <c r="C315" s="9" t="s">
        <v>128</v>
      </c>
      <c r="D315" s="9" t="s">
        <v>129</v>
      </c>
      <c r="E315" s="27" t="s">
        <v>39</v>
      </c>
    </row>
    <row r="316" spans="1:5" ht="12.75">
      <c r="A316" s="24">
        <v>36669</v>
      </c>
      <c r="B316" s="6" t="s">
        <v>130</v>
      </c>
      <c r="C316" s="26"/>
      <c r="D316" s="9" t="s">
        <v>131</v>
      </c>
      <c r="E316" s="25">
        <v>177.95</v>
      </c>
    </row>
    <row r="317" spans="1:5" ht="12.75">
      <c r="A317" s="24">
        <v>36579</v>
      </c>
      <c r="B317" s="6" t="s">
        <v>132</v>
      </c>
      <c r="C317" s="9"/>
      <c r="D317" s="9" t="s">
        <v>133</v>
      </c>
      <c r="E317" s="27" t="s">
        <v>39</v>
      </c>
    </row>
    <row r="318" spans="1:5" ht="12.75">
      <c r="A318" s="24">
        <v>36712</v>
      </c>
      <c r="B318" s="6" t="s">
        <v>134</v>
      </c>
      <c r="C318" s="9" t="s">
        <v>135</v>
      </c>
      <c r="D318" s="9" t="s">
        <v>136</v>
      </c>
      <c r="E318" s="25">
        <v>226.08</v>
      </c>
    </row>
    <row r="319" spans="1:5" ht="12.75">
      <c r="A319" s="24">
        <v>36712</v>
      </c>
      <c r="B319" s="6" t="s">
        <v>137</v>
      </c>
      <c r="C319" s="9" t="s">
        <v>138</v>
      </c>
      <c r="D319" s="9" t="s">
        <v>139</v>
      </c>
      <c r="E319" s="25">
        <v>226.08</v>
      </c>
    </row>
    <row r="320" spans="1:5" ht="12.75">
      <c r="A320" s="24">
        <v>36669</v>
      </c>
      <c r="B320" s="6" t="s">
        <v>140</v>
      </c>
      <c r="C320" s="26"/>
      <c r="D320" s="9" t="s">
        <v>141</v>
      </c>
      <c r="E320" s="25">
        <v>53.25</v>
      </c>
    </row>
    <row r="321" spans="1:5" ht="12.75">
      <c r="A321" s="24">
        <v>36602</v>
      </c>
      <c r="B321" s="6" t="s">
        <v>142</v>
      </c>
      <c r="C321" s="9"/>
      <c r="D321" s="9" t="s">
        <v>143</v>
      </c>
      <c r="E321" s="25">
        <v>69.12</v>
      </c>
    </row>
    <row r="322" spans="1:5" ht="12.75">
      <c r="A322" s="24">
        <v>36579</v>
      </c>
      <c r="B322" s="6" t="s">
        <v>144</v>
      </c>
      <c r="C322" s="9"/>
      <c r="D322" s="9" t="s">
        <v>145</v>
      </c>
      <c r="E322" s="25">
        <v>138.02</v>
      </c>
    </row>
    <row r="323" spans="1:5" ht="12.75">
      <c r="A323" s="24">
        <v>37072</v>
      </c>
      <c r="B323" s="6" t="s">
        <v>413</v>
      </c>
      <c r="C323" s="9"/>
      <c r="D323" s="9" t="s">
        <v>414</v>
      </c>
      <c r="E323" s="25">
        <v>196.13</v>
      </c>
    </row>
    <row r="324" spans="1:5" ht="12.75">
      <c r="A324" s="24">
        <v>36979</v>
      </c>
      <c r="B324" s="5" t="s">
        <v>146</v>
      </c>
      <c r="C324" s="9" t="s">
        <v>147</v>
      </c>
      <c r="D324" s="9" t="s">
        <v>148</v>
      </c>
      <c r="E324" s="27" t="s">
        <v>39</v>
      </c>
    </row>
    <row r="325" spans="1:5" ht="12.75">
      <c r="A325" s="24">
        <v>36979</v>
      </c>
      <c r="B325" s="5" t="s">
        <v>149</v>
      </c>
      <c r="C325" s="9" t="s">
        <v>150</v>
      </c>
      <c r="D325" s="9" t="s">
        <v>151</v>
      </c>
      <c r="E325" s="25">
        <v>229.58</v>
      </c>
    </row>
    <row r="326" spans="1:5" ht="12.75">
      <c r="A326" s="24">
        <v>36874</v>
      </c>
      <c r="B326" s="6" t="s">
        <v>152</v>
      </c>
      <c r="C326" s="26" t="s">
        <v>153</v>
      </c>
      <c r="D326" s="9" t="s">
        <v>154</v>
      </c>
      <c r="E326" s="25">
        <v>1638.8</v>
      </c>
    </row>
    <row r="327" spans="1:5" ht="12.75">
      <c r="A327" s="24">
        <v>36662</v>
      </c>
      <c r="B327" s="6" t="s">
        <v>155</v>
      </c>
      <c r="C327" s="9"/>
      <c r="D327" s="9" t="s">
        <v>156</v>
      </c>
      <c r="E327" s="25">
        <v>114.3</v>
      </c>
    </row>
    <row r="328" spans="1:5" ht="12.75">
      <c r="A328" s="24">
        <v>36979</v>
      </c>
      <c r="B328" s="5" t="s">
        <v>157</v>
      </c>
      <c r="C328" s="9" t="s">
        <v>158</v>
      </c>
      <c r="D328" s="9" t="s">
        <v>159</v>
      </c>
      <c r="E328" s="25">
        <v>297.7</v>
      </c>
    </row>
    <row r="329" spans="1:5" ht="12.75">
      <c r="A329" s="24">
        <v>37098</v>
      </c>
      <c r="B329" s="5" t="s">
        <v>160</v>
      </c>
      <c r="C329" s="9" t="s">
        <v>161</v>
      </c>
      <c r="D329" s="9" t="s">
        <v>162</v>
      </c>
      <c r="E329" s="25">
        <v>30.7</v>
      </c>
    </row>
    <row r="330" spans="1:5" ht="12.75">
      <c r="A330" s="24">
        <v>36979</v>
      </c>
      <c r="B330" s="5" t="s">
        <v>163</v>
      </c>
      <c r="C330" s="9" t="s">
        <v>164</v>
      </c>
      <c r="D330" s="9" t="s">
        <v>165</v>
      </c>
      <c r="E330" s="25">
        <v>152.79</v>
      </c>
    </row>
    <row r="331" spans="1:5" ht="12.75">
      <c r="A331" s="24">
        <v>37154</v>
      </c>
      <c r="B331" s="11" t="s">
        <v>353</v>
      </c>
      <c r="C331" s="9"/>
      <c r="D331" s="28" t="s">
        <v>354</v>
      </c>
      <c r="E331" s="30">
        <v>157.7</v>
      </c>
    </row>
    <row r="332" spans="1:5" ht="12.75">
      <c r="A332" s="24">
        <v>36669</v>
      </c>
      <c r="B332" s="6" t="s">
        <v>166</v>
      </c>
      <c r="C332" s="26"/>
      <c r="D332" s="9" t="s">
        <v>167</v>
      </c>
      <c r="E332" s="25">
        <v>268.84</v>
      </c>
    </row>
    <row r="333" spans="1:5" ht="12.75">
      <c r="A333" s="24">
        <v>37098</v>
      </c>
      <c r="B333" s="5" t="s">
        <v>168</v>
      </c>
      <c r="C333" s="26" t="s">
        <v>169</v>
      </c>
      <c r="D333" s="9" t="s">
        <v>170</v>
      </c>
      <c r="E333" s="25">
        <v>93.95</v>
      </c>
    </row>
    <row r="334" spans="1:5" ht="12.75">
      <c r="A334" s="24">
        <v>36874</v>
      </c>
      <c r="B334" s="6" t="s">
        <v>171</v>
      </c>
      <c r="C334" s="26" t="s">
        <v>172</v>
      </c>
      <c r="D334" s="9" t="s">
        <v>173</v>
      </c>
      <c r="E334" s="25">
        <v>9.97</v>
      </c>
    </row>
    <row r="335" spans="1:5" ht="12.75">
      <c r="A335" s="24">
        <v>36979</v>
      </c>
      <c r="B335" s="5" t="s">
        <v>174</v>
      </c>
      <c r="C335" s="9" t="s">
        <v>175</v>
      </c>
      <c r="D335" s="9" t="s">
        <v>176</v>
      </c>
      <c r="E335" s="25">
        <v>9.25</v>
      </c>
    </row>
    <row r="336" spans="1:5" ht="12.75">
      <c r="A336" s="24">
        <v>36712</v>
      </c>
      <c r="B336" s="6" t="s">
        <v>177</v>
      </c>
      <c r="C336" s="26"/>
      <c r="D336" s="9" t="s">
        <v>178</v>
      </c>
      <c r="E336" s="25">
        <v>17.59</v>
      </c>
    </row>
    <row r="337" spans="1:5" ht="12.75">
      <c r="A337" s="24">
        <v>36579</v>
      </c>
      <c r="B337" s="6" t="s">
        <v>179</v>
      </c>
      <c r="C337" s="9"/>
      <c r="D337" s="9" t="s">
        <v>180</v>
      </c>
      <c r="E337" s="25">
        <v>11.35</v>
      </c>
    </row>
    <row r="338" spans="1:5" ht="12.75">
      <c r="A338" s="24">
        <v>36602</v>
      </c>
      <c r="B338" s="6" t="s">
        <v>181</v>
      </c>
      <c r="C338" s="9"/>
      <c r="D338" s="9" t="s">
        <v>182</v>
      </c>
      <c r="E338" s="25">
        <v>10.72</v>
      </c>
    </row>
    <row r="339" spans="1:5" ht="12.75">
      <c r="A339" s="24">
        <v>36979</v>
      </c>
      <c r="B339" s="5" t="s">
        <v>355</v>
      </c>
      <c r="C339" s="26" t="s">
        <v>184</v>
      </c>
      <c r="D339" s="9" t="s">
        <v>185</v>
      </c>
      <c r="E339" s="25">
        <v>31.96</v>
      </c>
    </row>
    <row r="340" spans="1:5" ht="12.75">
      <c r="A340" s="24">
        <v>36874</v>
      </c>
      <c r="B340" s="5" t="s">
        <v>356</v>
      </c>
      <c r="C340" s="9"/>
      <c r="D340" s="9" t="s">
        <v>187</v>
      </c>
      <c r="E340" s="25">
        <v>56.76</v>
      </c>
    </row>
    <row r="341" spans="1:5" ht="12.75">
      <c r="A341" s="24">
        <v>37174</v>
      </c>
      <c r="B341" s="6" t="s">
        <v>357</v>
      </c>
      <c r="C341" s="26"/>
      <c r="D341" s="9" t="s">
        <v>358</v>
      </c>
      <c r="E341" s="25">
        <v>15.98</v>
      </c>
    </row>
    <row r="342" spans="1:5" ht="12.75">
      <c r="A342" s="24">
        <v>36602</v>
      </c>
      <c r="B342" s="6" t="s">
        <v>188</v>
      </c>
      <c r="C342" s="9"/>
      <c r="D342" s="9" t="s">
        <v>189</v>
      </c>
      <c r="E342" s="25">
        <v>9.88</v>
      </c>
    </row>
    <row r="343" spans="1:5" ht="12.75">
      <c r="A343" s="24">
        <v>36874</v>
      </c>
      <c r="B343" s="6" t="s">
        <v>190</v>
      </c>
      <c r="C343" s="26" t="s">
        <v>191</v>
      </c>
      <c r="D343" s="9" t="s">
        <v>192</v>
      </c>
      <c r="E343" s="25">
        <v>7.99</v>
      </c>
    </row>
    <row r="344" spans="1:5" ht="12.75">
      <c r="A344" s="24">
        <v>36602</v>
      </c>
      <c r="B344" s="6" t="s">
        <v>193</v>
      </c>
      <c r="C344" s="9" t="s">
        <v>194</v>
      </c>
      <c r="D344" s="9" t="s">
        <v>195</v>
      </c>
      <c r="E344" s="25">
        <v>9.25</v>
      </c>
    </row>
    <row r="345" spans="1:5" ht="12.75">
      <c r="A345" s="24">
        <v>36602</v>
      </c>
      <c r="B345" s="6" t="s">
        <v>196</v>
      </c>
      <c r="C345" s="9"/>
      <c r="D345" s="9" t="s">
        <v>197</v>
      </c>
      <c r="E345" s="25">
        <v>23.76</v>
      </c>
    </row>
    <row r="346" spans="1:5" ht="12.75">
      <c r="A346" s="24">
        <v>36579</v>
      </c>
      <c r="B346" s="6" t="s">
        <v>198</v>
      </c>
      <c r="C346" s="9"/>
      <c r="D346" s="9" t="s">
        <v>199</v>
      </c>
      <c r="E346" s="25">
        <v>40.58</v>
      </c>
    </row>
    <row r="347" spans="1:5" ht="12.75">
      <c r="A347" s="24">
        <v>36874</v>
      </c>
      <c r="B347" s="6" t="s">
        <v>200</v>
      </c>
      <c r="C347" s="26" t="s">
        <v>201</v>
      </c>
      <c r="D347" s="9" t="s">
        <v>202</v>
      </c>
      <c r="E347" s="25">
        <v>6.52</v>
      </c>
    </row>
    <row r="348" spans="1:5" ht="12.75">
      <c r="A348" s="24">
        <v>36874</v>
      </c>
      <c r="B348" s="6" t="s">
        <v>359</v>
      </c>
      <c r="C348" s="26" t="s">
        <v>204</v>
      </c>
      <c r="D348" s="9" t="s">
        <v>205</v>
      </c>
      <c r="E348" s="25">
        <v>4.2</v>
      </c>
    </row>
    <row r="349" spans="1:5" ht="12.75">
      <c r="A349" s="24">
        <v>36669</v>
      </c>
      <c r="B349" s="6" t="s">
        <v>206</v>
      </c>
      <c r="C349" s="26" t="s">
        <v>207</v>
      </c>
      <c r="D349" s="9" t="s">
        <v>208</v>
      </c>
      <c r="E349" s="25">
        <v>7.63</v>
      </c>
    </row>
    <row r="350" spans="1:5" ht="12.75">
      <c r="A350" s="24">
        <v>36712</v>
      </c>
      <c r="B350" s="6" t="s">
        <v>209</v>
      </c>
      <c r="C350" s="26" t="s">
        <v>207</v>
      </c>
      <c r="D350" s="9" t="s">
        <v>208</v>
      </c>
      <c r="E350" s="25">
        <v>7.63</v>
      </c>
    </row>
    <row r="351" spans="1:5" ht="12.75">
      <c r="A351" s="24">
        <v>37098</v>
      </c>
      <c r="B351" s="5" t="s">
        <v>210</v>
      </c>
      <c r="C351" s="26" t="s">
        <v>211</v>
      </c>
      <c r="D351" s="9" t="s">
        <v>212</v>
      </c>
      <c r="E351" s="25">
        <v>4.2</v>
      </c>
    </row>
    <row r="352" spans="1:5" ht="12.75">
      <c r="A352" s="24">
        <v>36874</v>
      </c>
      <c r="B352" s="6" t="s">
        <v>213</v>
      </c>
      <c r="C352" s="26" t="s">
        <v>214</v>
      </c>
      <c r="D352" s="9" t="s">
        <v>215</v>
      </c>
      <c r="E352" s="25">
        <v>1.47</v>
      </c>
    </row>
    <row r="353" spans="1:5" ht="12.75">
      <c r="A353" s="24">
        <v>37098</v>
      </c>
      <c r="B353" s="5" t="s">
        <v>216</v>
      </c>
      <c r="C353" s="9" t="s">
        <v>217</v>
      </c>
      <c r="D353" s="9" t="s">
        <v>218</v>
      </c>
      <c r="E353" s="25">
        <v>9.67</v>
      </c>
    </row>
    <row r="354" spans="1:5" ht="12.75">
      <c r="A354" s="24">
        <v>36579</v>
      </c>
      <c r="B354" s="6" t="s">
        <v>219</v>
      </c>
      <c r="C354" s="9" t="s">
        <v>220</v>
      </c>
      <c r="D354" s="9" t="s">
        <v>221</v>
      </c>
      <c r="E354" s="25">
        <v>11.98</v>
      </c>
    </row>
    <row r="355" spans="1:5" ht="12.75">
      <c r="A355" s="24">
        <v>36979</v>
      </c>
      <c r="B355" s="5" t="s">
        <v>222</v>
      </c>
      <c r="C355" s="9" t="s">
        <v>223</v>
      </c>
      <c r="D355" s="9" t="s">
        <v>224</v>
      </c>
      <c r="E355" s="25">
        <v>259.02</v>
      </c>
    </row>
    <row r="356" spans="1:5" ht="12.75">
      <c r="A356" s="24">
        <v>36712</v>
      </c>
      <c r="B356" s="6" t="s">
        <v>360</v>
      </c>
      <c r="C356" s="26" t="s">
        <v>226</v>
      </c>
      <c r="D356" s="9" t="s">
        <v>227</v>
      </c>
      <c r="E356" s="25">
        <v>23.95</v>
      </c>
    </row>
    <row r="357" spans="1:5" ht="12.75">
      <c r="A357" s="24">
        <v>36712</v>
      </c>
      <c r="B357" s="6" t="s">
        <v>361</v>
      </c>
      <c r="C357" s="26" t="s">
        <v>229</v>
      </c>
      <c r="D357" s="9" t="s">
        <v>230</v>
      </c>
      <c r="E357" s="25">
        <v>25.23</v>
      </c>
    </row>
    <row r="358" spans="1:5" ht="12.75">
      <c r="A358" s="24">
        <v>36874</v>
      </c>
      <c r="B358" s="6" t="s">
        <v>231</v>
      </c>
      <c r="C358" s="26"/>
      <c r="D358" s="9" t="s">
        <v>232</v>
      </c>
      <c r="E358" s="25">
        <v>12.82</v>
      </c>
    </row>
    <row r="359" spans="1:5" ht="12.75">
      <c r="A359" s="24">
        <v>36669</v>
      </c>
      <c r="B359" s="6" t="s">
        <v>233</v>
      </c>
      <c r="C359" s="9" t="s">
        <v>234</v>
      </c>
      <c r="D359" s="9" t="s">
        <v>235</v>
      </c>
      <c r="E359" s="25">
        <v>11.45</v>
      </c>
    </row>
    <row r="360" spans="1:5" ht="12.75">
      <c r="A360" s="24">
        <v>36669</v>
      </c>
      <c r="B360" s="6" t="s">
        <v>236</v>
      </c>
      <c r="C360" s="9" t="s">
        <v>237</v>
      </c>
      <c r="D360" s="9" t="s">
        <v>238</v>
      </c>
      <c r="E360" s="25">
        <v>21.62</v>
      </c>
    </row>
    <row r="361" spans="1:5" ht="12.75">
      <c r="A361" s="24">
        <v>36669</v>
      </c>
      <c r="B361" s="6" t="s">
        <v>239</v>
      </c>
      <c r="C361" s="9"/>
      <c r="D361" s="9" t="s">
        <v>240</v>
      </c>
      <c r="E361" s="25">
        <v>6.52</v>
      </c>
    </row>
    <row r="362" spans="1:5" ht="12.75">
      <c r="A362" s="24">
        <v>36669</v>
      </c>
      <c r="B362" s="6" t="s">
        <v>362</v>
      </c>
      <c r="C362" s="26"/>
      <c r="D362" s="9" t="s">
        <v>242</v>
      </c>
      <c r="E362" s="25">
        <v>7.63</v>
      </c>
    </row>
    <row r="363" spans="1:5" ht="12.75">
      <c r="A363" s="24">
        <v>36979</v>
      </c>
      <c r="B363" s="6" t="s">
        <v>243</v>
      </c>
      <c r="C363" s="26" t="s">
        <v>244</v>
      </c>
      <c r="D363" s="9" t="s">
        <v>245</v>
      </c>
      <c r="E363" s="25">
        <v>6.1</v>
      </c>
    </row>
    <row r="364" spans="1:5" ht="12.75">
      <c r="A364" s="24">
        <v>36979</v>
      </c>
      <c r="B364" s="6" t="s">
        <v>246</v>
      </c>
      <c r="C364" s="26" t="s">
        <v>247</v>
      </c>
      <c r="D364" s="9" t="s">
        <v>248</v>
      </c>
      <c r="E364" s="25">
        <v>6.94</v>
      </c>
    </row>
    <row r="365" spans="1:5" ht="12.75">
      <c r="A365" s="24">
        <v>36874</v>
      </c>
      <c r="B365" s="5" t="s">
        <v>249</v>
      </c>
      <c r="C365" s="9" t="s">
        <v>250</v>
      </c>
      <c r="D365" s="9" t="s">
        <v>251</v>
      </c>
      <c r="E365" s="25">
        <v>7.15</v>
      </c>
    </row>
    <row r="366" spans="1:5" ht="12.75">
      <c r="A366" s="24">
        <v>37098</v>
      </c>
      <c r="B366" s="5" t="s">
        <v>252</v>
      </c>
      <c r="C366" s="26" t="s">
        <v>253</v>
      </c>
      <c r="D366" s="9" t="s">
        <v>254</v>
      </c>
      <c r="E366" s="25">
        <v>13.03</v>
      </c>
    </row>
    <row r="367" spans="1:5" ht="12.75">
      <c r="A367" s="24">
        <v>36979</v>
      </c>
      <c r="B367" s="5" t="s">
        <v>255</v>
      </c>
      <c r="C367" s="9" t="s">
        <v>256</v>
      </c>
      <c r="D367" s="9" t="s">
        <v>257</v>
      </c>
      <c r="E367" s="25">
        <v>46.25</v>
      </c>
    </row>
    <row r="368" spans="1:5" ht="12.75">
      <c r="A368" s="24">
        <v>36579</v>
      </c>
      <c r="B368" s="6" t="s">
        <v>258</v>
      </c>
      <c r="C368" s="9"/>
      <c r="D368" s="9" t="s">
        <v>259</v>
      </c>
      <c r="E368" s="25">
        <v>9.25</v>
      </c>
    </row>
    <row r="369" spans="1:5" ht="12.75">
      <c r="A369" s="24">
        <v>36579</v>
      </c>
      <c r="B369" s="6" t="s">
        <v>260</v>
      </c>
      <c r="C369" s="9"/>
      <c r="D369" s="9" t="s">
        <v>261</v>
      </c>
      <c r="E369" s="25">
        <v>18.71</v>
      </c>
    </row>
    <row r="370" spans="1:5" ht="12.75">
      <c r="A370" s="24">
        <v>36602</v>
      </c>
      <c r="B370" s="6" t="s">
        <v>262</v>
      </c>
      <c r="C370" s="9"/>
      <c r="D370" s="9" t="s">
        <v>263</v>
      </c>
      <c r="E370" s="25">
        <v>3.99</v>
      </c>
    </row>
    <row r="371" spans="1:5" ht="12.75">
      <c r="A371" s="24">
        <v>36602</v>
      </c>
      <c r="B371" s="6" t="s">
        <v>264</v>
      </c>
      <c r="C371" s="9" t="s">
        <v>265</v>
      </c>
      <c r="D371" s="9" t="s">
        <v>266</v>
      </c>
      <c r="E371" s="25">
        <v>7.36</v>
      </c>
    </row>
    <row r="372" spans="1:5" ht="12.75">
      <c r="A372" s="24">
        <v>37098</v>
      </c>
      <c r="B372" s="6" t="s">
        <v>267</v>
      </c>
      <c r="C372" s="9" t="s">
        <v>268</v>
      </c>
      <c r="D372" s="9" t="s">
        <v>269</v>
      </c>
      <c r="E372" s="25">
        <v>31.12</v>
      </c>
    </row>
    <row r="373" spans="1:5" ht="12.75">
      <c r="A373" s="24">
        <v>37098</v>
      </c>
      <c r="B373" s="6" t="s">
        <v>270</v>
      </c>
      <c r="C373" s="9" t="s">
        <v>271</v>
      </c>
      <c r="D373" s="9" t="s">
        <v>272</v>
      </c>
      <c r="E373" s="25">
        <v>49.2</v>
      </c>
    </row>
    <row r="374" spans="1:5" ht="12.75">
      <c r="A374" s="24">
        <v>37072</v>
      </c>
      <c r="B374" s="6" t="s">
        <v>415</v>
      </c>
      <c r="C374" s="9"/>
      <c r="D374" s="9" t="s">
        <v>416</v>
      </c>
      <c r="E374" s="25">
        <v>126.99</v>
      </c>
    </row>
    <row r="375" spans="1:5" ht="12.75">
      <c r="A375" s="24">
        <v>36988</v>
      </c>
      <c r="B375" s="6" t="s">
        <v>363</v>
      </c>
      <c r="C375" s="9"/>
      <c r="D375" s="9" t="s">
        <v>364</v>
      </c>
      <c r="E375" s="25">
        <v>66.05</v>
      </c>
    </row>
    <row r="376" spans="1:5" ht="12.75">
      <c r="A376" s="24">
        <v>36988</v>
      </c>
      <c r="B376" s="6" t="s">
        <v>365</v>
      </c>
      <c r="C376" s="9"/>
      <c r="D376" s="9" t="s">
        <v>366</v>
      </c>
      <c r="E376" s="25">
        <v>53.51</v>
      </c>
    </row>
    <row r="377" spans="1:5" ht="12.75">
      <c r="A377" s="24">
        <v>36602</v>
      </c>
      <c r="B377" s="5" t="s">
        <v>273</v>
      </c>
      <c r="C377" s="26" t="s">
        <v>274</v>
      </c>
      <c r="D377" s="9" t="s">
        <v>275</v>
      </c>
      <c r="E377" s="25"/>
    </row>
    <row r="378" spans="1:5" ht="12.75">
      <c r="A378" s="24">
        <v>36602</v>
      </c>
      <c r="B378" s="6" t="s">
        <v>276</v>
      </c>
      <c r="C378" s="9" t="s">
        <v>277</v>
      </c>
      <c r="D378" s="9" t="s">
        <v>278</v>
      </c>
      <c r="E378" s="25">
        <v>14.09</v>
      </c>
    </row>
    <row r="379" spans="1:5" ht="12.75">
      <c r="A379" s="24">
        <v>37154</v>
      </c>
      <c r="B379" s="11" t="s">
        <v>367</v>
      </c>
      <c r="C379" s="11"/>
      <c r="D379" s="28" t="s">
        <v>368</v>
      </c>
      <c r="E379" s="31">
        <v>47.93</v>
      </c>
    </row>
    <row r="380" spans="1:5" ht="12.75">
      <c r="A380" s="24">
        <v>37098</v>
      </c>
      <c r="B380" s="6" t="s">
        <v>279</v>
      </c>
      <c r="C380" s="26" t="s">
        <v>280</v>
      </c>
      <c r="D380" s="9" t="s">
        <v>281</v>
      </c>
      <c r="E380" s="25">
        <v>13.46</v>
      </c>
    </row>
    <row r="381" spans="1:5" ht="12.75">
      <c r="A381" s="24">
        <v>36768</v>
      </c>
      <c r="B381" s="6" t="s">
        <v>417</v>
      </c>
      <c r="C381" s="9"/>
      <c r="D381" s="9" t="s">
        <v>418</v>
      </c>
      <c r="E381" s="25">
        <v>22.31</v>
      </c>
    </row>
    <row r="382" spans="1:5" ht="12.75">
      <c r="A382" s="24">
        <v>36973</v>
      </c>
      <c r="B382" s="6" t="s">
        <v>369</v>
      </c>
      <c r="C382" s="9"/>
      <c r="D382" s="9" t="s">
        <v>370</v>
      </c>
      <c r="E382" s="25">
        <v>263.38</v>
      </c>
    </row>
    <row r="383" spans="1:5" ht="12.75">
      <c r="A383" s="24">
        <v>37072</v>
      </c>
      <c r="B383" s="6" t="s">
        <v>419</v>
      </c>
      <c r="C383" s="9"/>
      <c r="D383" s="9" t="s">
        <v>420</v>
      </c>
      <c r="E383" s="25">
        <v>62.44</v>
      </c>
    </row>
    <row r="384" spans="1:5" ht="12.75">
      <c r="A384" s="24">
        <v>36557</v>
      </c>
      <c r="B384" s="6" t="s">
        <v>371</v>
      </c>
      <c r="C384" s="9"/>
      <c r="D384" s="9" t="s">
        <v>372</v>
      </c>
      <c r="E384" s="25">
        <v>272.05</v>
      </c>
    </row>
    <row r="385" spans="1:5" ht="12.75">
      <c r="A385" s="24">
        <v>36557</v>
      </c>
      <c r="B385" s="6" t="s">
        <v>371</v>
      </c>
      <c r="C385" s="9"/>
      <c r="D385" s="9" t="s">
        <v>373</v>
      </c>
      <c r="E385" s="25">
        <v>267.85</v>
      </c>
    </row>
    <row r="386" spans="1:5" ht="12.75">
      <c r="A386" s="24">
        <v>36579</v>
      </c>
      <c r="B386" s="6" t="s">
        <v>282</v>
      </c>
      <c r="C386" s="9"/>
      <c r="D386" s="9" t="s">
        <v>283</v>
      </c>
      <c r="E386" s="25">
        <v>110.38</v>
      </c>
    </row>
    <row r="387" spans="1:5" ht="12.75">
      <c r="A387" s="24">
        <v>36768</v>
      </c>
      <c r="B387" s="6" t="s">
        <v>421</v>
      </c>
      <c r="C387" s="9"/>
      <c r="D387" s="9" t="s">
        <v>422</v>
      </c>
      <c r="E387" s="25">
        <v>0.63</v>
      </c>
    </row>
    <row r="388" spans="1:5" ht="12.75">
      <c r="A388" s="24">
        <v>36979</v>
      </c>
      <c r="B388" s="5" t="s">
        <v>284</v>
      </c>
      <c r="C388" s="9" t="s">
        <v>285</v>
      </c>
      <c r="D388" s="9" t="s">
        <v>286</v>
      </c>
      <c r="E388" s="25">
        <v>37</v>
      </c>
    </row>
    <row r="389" spans="1:5" ht="12.75">
      <c r="A389" s="24">
        <v>36712</v>
      </c>
      <c r="B389" s="6" t="s">
        <v>287</v>
      </c>
      <c r="C389" s="26" t="s">
        <v>288</v>
      </c>
      <c r="D389" s="9" t="s">
        <v>289</v>
      </c>
      <c r="E389" s="25">
        <v>2.73</v>
      </c>
    </row>
    <row r="390" spans="1:5" ht="12.75">
      <c r="A390" s="24">
        <v>36712</v>
      </c>
      <c r="B390" s="6" t="s">
        <v>290</v>
      </c>
      <c r="C390" s="9"/>
      <c r="D390" s="9" t="s">
        <v>291</v>
      </c>
      <c r="E390" s="25">
        <v>1.89</v>
      </c>
    </row>
    <row r="391" spans="1:5" ht="12.75">
      <c r="A391" s="24">
        <v>37098</v>
      </c>
      <c r="B391" s="5" t="s">
        <v>292</v>
      </c>
      <c r="C391" s="32" t="s">
        <v>293</v>
      </c>
      <c r="D391" s="9" t="s">
        <v>294</v>
      </c>
      <c r="E391" s="25">
        <v>1.47</v>
      </c>
    </row>
    <row r="392" spans="1:5" ht="12.75">
      <c r="A392" s="24">
        <v>36712</v>
      </c>
      <c r="B392" s="6" t="s">
        <v>295</v>
      </c>
      <c r="C392" s="26"/>
      <c r="D392" s="9" t="s">
        <v>296</v>
      </c>
      <c r="E392" s="25">
        <v>4.2</v>
      </c>
    </row>
    <row r="393" spans="1:5" ht="12.75">
      <c r="A393" s="24">
        <v>36579</v>
      </c>
      <c r="B393" s="6" t="s">
        <v>297</v>
      </c>
      <c r="C393" s="26"/>
      <c r="D393" s="9" t="s">
        <v>298</v>
      </c>
      <c r="E393" s="25">
        <v>3.15</v>
      </c>
    </row>
    <row r="394" spans="1:5" ht="12.75">
      <c r="A394" s="24">
        <v>36979</v>
      </c>
      <c r="B394" s="5" t="s">
        <v>374</v>
      </c>
      <c r="C394" s="9" t="s">
        <v>300</v>
      </c>
      <c r="D394" s="9" t="s">
        <v>301</v>
      </c>
      <c r="E394" s="25">
        <v>2.94</v>
      </c>
    </row>
    <row r="395" spans="1:5" ht="13.5" thickBot="1">
      <c r="A395" s="33">
        <v>36602</v>
      </c>
      <c r="B395" s="23" t="s">
        <v>302</v>
      </c>
      <c r="C395" s="34"/>
      <c r="D395" s="34" t="s">
        <v>303</v>
      </c>
      <c r="E395" s="35">
        <v>1.89</v>
      </c>
    </row>
  </sheetData>
  <mergeCells count="1">
    <mergeCell ref="A1:E1"/>
  </mergeCells>
  <printOptions horizontalCentered="1"/>
  <pageMargins left="0.1968503937007874" right="0.1968503937007874" top="0.7874015748031497" bottom="0.7874015748031497" header="0.31496062992125984" footer="0.5118110236220472"/>
  <pageSetup horizontalDpi="300" verticalDpi="300" orientation="portrait" paperSize="9" r:id="rId1"/>
  <headerFooter alignWithMargins="0">
    <oddHeader>&amp;C&amp;"Times New Roman,Gras"&amp;12Liste de prix indicatif (tarifs 2000/2001) pour une 350 RDLC type 4L0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tabSelected="1" workbookViewId="0" topLeftCell="A1">
      <pane ySplit="1" topLeftCell="BM2" activePane="bottomLeft" state="frozen"/>
      <selection pane="topLeft" activeCell="A1" sqref="A1"/>
      <selection pane="bottomLeft" activeCell="B92" sqref="B92"/>
    </sheetView>
  </sheetViews>
  <sheetFormatPr defaultColWidth="11.421875" defaultRowHeight="12.75"/>
  <cols>
    <col min="1" max="1" width="13.00390625" style="0" customWidth="1"/>
    <col min="2" max="2" width="58.7109375" style="0" customWidth="1"/>
    <col min="4" max="4" width="14.57421875" style="58" bestFit="1" customWidth="1"/>
    <col min="5" max="5" width="18.421875" style="58" customWidth="1"/>
    <col min="6" max="6" width="0" style="0" hidden="1" customWidth="1"/>
  </cols>
  <sheetData>
    <row r="1" spans="1:12" ht="34.5" thickBot="1">
      <c r="A1" s="82" t="s">
        <v>384</v>
      </c>
      <c r="B1" s="83"/>
      <c r="C1" s="83"/>
      <c r="D1" s="83"/>
      <c r="E1" s="83"/>
      <c r="F1" s="84"/>
      <c r="L1">
        <v>6.55957</v>
      </c>
    </row>
    <row r="2" spans="1:6" ht="25.5">
      <c r="A2" s="44" t="s">
        <v>304</v>
      </c>
      <c r="B2" s="45" t="s">
        <v>0</v>
      </c>
      <c r="C2" s="46" t="s">
        <v>1</v>
      </c>
      <c r="D2" s="56" t="s">
        <v>2</v>
      </c>
      <c r="E2" s="55" t="s">
        <v>466</v>
      </c>
      <c r="F2" s="47" t="s">
        <v>3</v>
      </c>
    </row>
    <row r="3" spans="1:6" ht="12.75">
      <c r="A3" s="79" t="s">
        <v>474</v>
      </c>
      <c r="B3" s="80"/>
      <c r="C3" s="80"/>
      <c r="D3" s="80"/>
      <c r="E3" s="81"/>
      <c r="F3" s="47"/>
    </row>
    <row r="4" spans="1:6" ht="12.75">
      <c r="A4" s="41">
        <v>36774</v>
      </c>
      <c r="B4" s="5" t="s">
        <v>306</v>
      </c>
      <c r="C4" s="3"/>
      <c r="D4" s="57" t="s">
        <v>307</v>
      </c>
      <c r="E4" s="60">
        <f>F4/$L$1</f>
        <v>19.861057965689824</v>
      </c>
      <c r="F4" s="61">
        <v>130.28</v>
      </c>
    </row>
    <row r="5" spans="1:6" ht="12.75">
      <c r="A5" s="41">
        <v>36774</v>
      </c>
      <c r="B5" s="5" t="s">
        <v>309</v>
      </c>
      <c r="C5" s="3"/>
      <c r="D5" s="57" t="s">
        <v>308</v>
      </c>
      <c r="E5" s="60">
        <f>F5/$L$1</f>
        <v>9.198773700105344</v>
      </c>
      <c r="F5" s="61">
        <v>60.34</v>
      </c>
    </row>
    <row r="6" spans="1:6" ht="12.75">
      <c r="A6" s="41">
        <v>36774</v>
      </c>
      <c r="B6" s="5" t="s">
        <v>465</v>
      </c>
      <c r="C6" s="3"/>
      <c r="D6" s="57" t="s">
        <v>310</v>
      </c>
      <c r="E6" s="60">
        <f>F6/$L$1</f>
        <v>8.974673644766348</v>
      </c>
      <c r="F6" s="61">
        <v>58.87</v>
      </c>
    </row>
    <row r="7" spans="1:6" ht="12.75">
      <c r="A7" s="41">
        <v>36774</v>
      </c>
      <c r="B7" s="5" t="s">
        <v>311</v>
      </c>
      <c r="C7" s="3"/>
      <c r="D7" s="57" t="s">
        <v>312</v>
      </c>
      <c r="E7" s="60">
        <f>F7/$L$1</f>
        <v>0.41618581705813035</v>
      </c>
      <c r="F7" s="61">
        <v>2.73</v>
      </c>
    </row>
    <row r="8" spans="1:6" ht="12.75">
      <c r="A8" s="13">
        <v>37783</v>
      </c>
      <c r="B8" s="11" t="s">
        <v>455</v>
      </c>
      <c r="C8" s="11"/>
      <c r="D8" s="40" t="s">
        <v>456</v>
      </c>
      <c r="E8" s="59">
        <v>25.08</v>
      </c>
      <c r="F8" s="61">
        <v>77.38</v>
      </c>
    </row>
    <row r="9" spans="1:6" ht="12.75">
      <c r="A9" s="13">
        <v>37783</v>
      </c>
      <c r="B9" s="11" t="s">
        <v>457</v>
      </c>
      <c r="C9" s="11"/>
      <c r="D9" s="42" t="s">
        <v>208</v>
      </c>
      <c r="E9" s="59">
        <v>1.67</v>
      </c>
      <c r="F9" s="61">
        <v>101.56</v>
      </c>
    </row>
    <row r="10" spans="1:6" ht="12.75">
      <c r="A10" s="13">
        <v>37783</v>
      </c>
      <c r="B10" s="11" t="s">
        <v>464</v>
      </c>
      <c r="C10" s="11"/>
      <c r="D10" s="40" t="s">
        <v>76</v>
      </c>
      <c r="E10" s="59">
        <v>24.25</v>
      </c>
      <c r="F10" s="61">
        <v>49.62</v>
      </c>
    </row>
    <row r="11" spans="1:6" ht="12.75">
      <c r="A11" s="13">
        <v>37823</v>
      </c>
      <c r="B11" s="11" t="s">
        <v>514</v>
      </c>
      <c r="C11" s="11"/>
      <c r="D11" s="40" t="s">
        <v>515</v>
      </c>
      <c r="E11" s="59">
        <v>1.67</v>
      </c>
      <c r="F11" s="61"/>
    </row>
    <row r="12" spans="1:6" ht="12.75">
      <c r="A12" s="13">
        <v>37823</v>
      </c>
      <c r="B12" s="11" t="s">
        <v>516</v>
      </c>
      <c r="C12" s="11"/>
      <c r="D12" s="40" t="s">
        <v>517</v>
      </c>
      <c r="E12" s="59">
        <v>30.1</v>
      </c>
      <c r="F12" s="61"/>
    </row>
    <row r="13" spans="1:6" ht="12.75">
      <c r="A13" s="13">
        <v>37823</v>
      </c>
      <c r="B13" s="11" t="s">
        <v>530</v>
      </c>
      <c r="C13" s="11"/>
      <c r="D13" s="40" t="s">
        <v>531</v>
      </c>
      <c r="E13" s="59">
        <v>38.48</v>
      </c>
      <c r="F13" s="61"/>
    </row>
    <row r="14" spans="1:6" ht="12.75">
      <c r="A14" s="76" t="s">
        <v>473</v>
      </c>
      <c r="B14" s="77"/>
      <c r="C14" s="77"/>
      <c r="D14" s="77"/>
      <c r="E14" s="78"/>
      <c r="F14" s="63"/>
    </row>
    <row r="15" spans="1:6" ht="12.75">
      <c r="A15" s="11"/>
      <c r="B15" s="8" t="s">
        <v>375</v>
      </c>
      <c r="C15" s="9"/>
      <c r="D15" s="40" t="s">
        <v>376</v>
      </c>
      <c r="E15" s="60">
        <f>F101/$L$1</f>
        <v>301.5517785464596</v>
      </c>
      <c r="F15" s="63"/>
    </row>
    <row r="16" spans="1:6" ht="12.75">
      <c r="A16" s="11"/>
      <c r="B16" s="8" t="s">
        <v>377</v>
      </c>
      <c r="C16" s="9"/>
      <c r="D16" s="40" t="s">
        <v>378</v>
      </c>
      <c r="E16" s="60">
        <v>2.24</v>
      </c>
      <c r="F16" s="63"/>
    </row>
    <row r="17" spans="1:6" ht="12.75">
      <c r="A17" s="11"/>
      <c r="B17" s="8" t="s">
        <v>379</v>
      </c>
      <c r="C17" s="9"/>
      <c r="D17" s="40" t="s">
        <v>380</v>
      </c>
      <c r="E17" s="60">
        <v>12.4</v>
      </c>
      <c r="F17" s="63"/>
    </row>
    <row r="18" spans="1:6" ht="12.75">
      <c r="A18" s="11"/>
      <c r="B18" s="8" t="s">
        <v>381</v>
      </c>
      <c r="C18" s="9"/>
      <c r="D18" s="40" t="s">
        <v>382</v>
      </c>
      <c r="E18" s="60">
        <v>1.99</v>
      </c>
      <c r="F18" s="63"/>
    </row>
    <row r="19" spans="1:6" ht="12.75">
      <c r="A19" s="41">
        <v>36708</v>
      </c>
      <c r="B19" s="5" t="s">
        <v>319</v>
      </c>
      <c r="C19" s="3"/>
      <c r="D19" s="57" t="s">
        <v>320</v>
      </c>
      <c r="E19" s="60">
        <f>F92/$L$1</f>
        <v>4.783850160909938</v>
      </c>
      <c r="F19" s="61">
        <v>2014.14</v>
      </c>
    </row>
    <row r="20" spans="1:6" ht="12.75">
      <c r="A20" s="41">
        <v>36708</v>
      </c>
      <c r="B20" s="5" t="s">
        <v>319</v>
      </c>
      <c r="C20" s="3"/>
      <c r="D20" s="57" t="s">
        <v>321</v>
      </c>
      <c r="E20" s="60">
        <f>F89/$L$1</f>
        <v>6.14064641432289</v>
      </c>
      <c r="F20" s="61">
        <v>191.8</v>
      </c>
    </row>
    <row r="21" spans="1:6" ht="12.75">
      <c r="A21" s="41">
        <v>36708</v>
      </c>
      <c r="B21" s="5" t="s">
        <v>319</v>
      </c>
      <c r="C21" s="3"/>
      <c r="D21" s="57" t="s">
        <v>272</v>
      </c>
      <c r="E21" s="60">
        <f>F10/$L$1</f>
        <v>7.564520235320303</v>
      </c>
      <c r="F21" s="61">
        <v>319</v>
      </c>
    </row>
    <row r="22" spans="1:6" ht="12.75">
      <c r="A22" s="41">
        <v>36708</v>
      </c>
      <c r="B22" s="5" t="s">
        <v>317</v>
      </c>
      <c r="C22" s="3"/>
      <c r="D22" s="57" t="s">
        <v>318</v>
      </c>
      <c r="E22" s="60">
        <f>F62/$L$1</f>
        <v>3.1023375007813017</v>
      </c>
      <c r="F22" s="61">
        <v>10.01</v>
      </c>
    </row>
    <row r="23" spans="1:6" ht="12.75">
      <c r="A23" s="73" t="s">
        <v>471</v>
      </c>
      <c r="B23" s="74"/>
      <c r="C23" s="74"/>
      <c r="D23" s="74"/>
      <c r="E23" s="74"/>
      <c r="F23" s="85"/>
    </row>
    <row r="24" spans="1:6" ht="12.75">
      <c r="A24" s="10">
        <v>37258</v>
      </c>
      <c r="B24" s="11" t="s">
        <v>424</v>
      </c>
      <c r="C24" s="11"/>
      <c r="D24" s="64" t="s">
        <v>423</v>
      </c>
      <c r="E24" s="59">
        <v>80.65</v>
      </c>
      <c r="F24" s="49"/>
    </row>
    <row r="25" spans="1:6" ht="12.75">
      <c r="A25" s="10">
        <v>37258</v>
      </c>
      <c r="B25" s="11" t="s">
        <v>425</v>
      </c>
      <c r="C25" s="11"/>
      <c r="D25" s="64" t="s">
        <v>426</v>
      </c>
      <c r="E25" s="59">
        <v>36.13</v>
      </c>
      <c r="F25" s="49"/>
    </row>
    <row r="26" spans="1:6" ht="12.75">
      <c r="A26" s="10">
        <v>37258</v>
      </c>
      <c r="B26" s="11" t="s">
        <v>91</v>
      </c>
      <c r="C26" s="11"/>
      <c r="D26" s="64" t="s">
        <v>427</v>
      </c>
      <c r="E26" s="59">
        <v>5.91</v>
      </c>
      <c r="F26" s="49"/>
    </row>
    <row r="27" spans="1:6" ht="12.75">
      <c r="A27" s="10">
        <v>37258</v>
      </c>
      <c r="B27" s="11" t="s">
        <v>428</v>
      </c>
      <c r="C27" s="11"/>
      <c r="D27" s="64" t="str">
        <f>"934501712900"</f>
        <v>934501712900</v>
      </c>
      <c r="E27" s="59">
        <v>0.51</v>
      </c>
      <c r="F27" s="49"/>
    </row>
    <row r="28" spans="1:6" ht="12.75">
      <c r="A28" s="10">
        <v>37258</v>
      </c>
      <c r="B28" s="11" t="s">
        <v>429</v>
      </c>
      <c r="C28" s="11"/>
      <c r="D28" s="64" t="s">
        <v>283</v>
      </c>
      <c r="E28" s="59">
        <v>18.21</v>
      </c>
      <c r="F28" s="49"/>
    </row>
    <row r="29" spans="1:6" ht="12.75">
      <c r="A29" s="10">
        <v>37258</v>
      </c>
      <c r="B29" s="11" t="s">
        <v>431</v>
      </c>
      <c r="C29" s="11"/>
      <c r="D29" s="64" t="s">
        <v>430</v>
      </c>
      <c r="E29" s="59">
        <v>2.6</v>
      </c>
      <c r="F29" s="49"/>
    </row>
    <row r="30" spans="1:6" ht="12.75">
      <c r="A30" s="10">
        <v>37258</v>
      </c>
      <c r="B30" s="11" t="s">
        <v>79</v>
      </c>
      <c r="C30" s="11"/>
      <c r="D30" s="64" t="s">
        <v>432</v>
      </c>
      <c r="E30" s="59">
        <v>24.09</v>
      </c>
      <c r="F30" s="49"/>
    </row>
    <row r="31" spans="1:6" ht="12.75">
      <c r="A31" s="10">
        <v>37258</v>
      </c>
      <c r="B31" s="11" t="s">
        <v>433</v>
      </c>
      <c r="C31" s="11"/>
      <c r="D31" s="64" t="str">
        <f>"901790849100"</f>
        <v>901790849100</v>
      </c>
      <c r="E31" s="59">
        <v>1.12</v>
      </c>
      <c r="F31" s="49"/>
    </row>
    <row r="32" spans="1:6" ht="12.75">
      <c r="A32" s="10">
        <v>37258</v>
      </c>
      <c r="B32" s="11" t="s">
        <v>434</v>
      </c>
      <c r="C32" s="11"/>
      <c r="D32" s="64" t="str">
        <f>"901160842400"</f>
        <v>901160842400</v>
      </c>
      <c r="E32" s="59">
        <v>1.99</v>
      </c>
      <c r="F32" s="49"/>
    </row>
    <row r="33" spans="1:6" ht="12.75">
      <c r="A33" s="10">
        <v>37258</v>
      </c>
      <c r="B33" s="11" t="s">
        <v>435</v>
      </c>
      <c r="C33" s="11"/>
      <c r="D33" s="64" t="s">
        <v>436</v>
      </c>
      <c r="E33" s="59">
        <v>0.22</v>
      </c>
      <c r="F33" s="49"/>
    </row>
    <row r="34" spans="1:6" ht="12.75">
      <c r="A34" s="10">
        <v>37258</v>
      </c>
      <c r="B34" s="11" t="s">
        <v>437</v>
      </c>
      <c r="C34" s="11"/>
      <c r="D34" s="64" t="s">
        <v>55</v>
      </c>
      <c r="E34" s="59">
        <v>1.14</v>
      </c>
      <c r="F34" s="49"/>
    </row>
    <row r="35" spans="1:6" ht="12.75">
      <c r="A35" s="10">
        <v>37258</v>
      </c>
      <c r="B35" s="11" t="s">
        <v>438</v>
      </c>
      <c r="C35" s="11"/>
      <c r="D35" s="64" t="str">
        <f>"958170601000"</f>
        <v>958170601000</v>
      </c>
      <c r="E35" s="59">
        <v>0.22</v>
      </c>
      <c r="F35" s="49"/>
    </row>
    <row r="36" spans="1:6" ht="12.75">
      <c r="A36" s="10">
        <v>37258</v>
      </c>
      <c r="B36" s="11" t="s">
        <v>437</v>
      </c>
      <c r="C36" s="11"/>
      <c r="D36" s="64" t="str">
        <f>"904300616600"</f>
        <v>904300616600</v>
      </c>
      <c r="E36" s="59">
        <v>1.38</v>
      </c>
      <c r="F36" s="49"/>
    </row>
    <row r="37" spans="1:6" ht="12.75">
      <c r="A37" s="10">
        <v>37258</v>
      </c>
      <c r="B37" s="11" t="s">
        <v>439</v>
      </c>
      <c r="C37" s="11"/>
      <c r="D37" s="64" t="s">
        <v>440</v>
      </c>
      <c r="E37" s="59">
        <v>2.65</v>
      </c>
      <c r="F37" s="49"/>
    </row>
    <row r="38" spans="1:6" ht="12.75">
      <c r="A38" s="10">
        <v>37258</v>
      </c>
      <c r="B38" s="11" t="s">
        <v>441</v>
      </c>
      <c r="C38" s="11"/>
      <c r="D38" s="64"/>
      <c r="E38" s="59">
        <v>35.12</v>
      </c>
      <c r="F38" s="49"/>
    </row>
    <row r="39" spans="1:6" ht="12.75">
      <c r="A39" s="73" t="s">
        <v>470</v>
      </c>
      <c r="B39" s="74"/>
      <c r="C39" s="74"/>
      <c r="D39" s="74"/>
      <c r="E39" s="74"/>
      <c r="F39" s="85"/>
    </row>
    <row r="40" spans="1:6" ht="12.75">
      <c r="A40" s="10">
        <v>37258</v>
      </c>
      <c r="B40" s="11" t="s">
        <v>442</v>
      </c>
      <c r="C40" s="11"/>
      <c r="D40" s="64" t="str">
        <f>"932103073400"</f>
        <v>932103073400</v>
      </c>
      <c r="E40" s="59">
        <v>4.2</v>
      </c>
      <c r="F40" s="49"/>
    </row>
    <row r="41" spans="1:6" ht="12.75">
      <c r="A41" s="10">
        <v>37258</v>
      </c>
      <c r="B41" s="11" t="s">
        <v>532</v>
      </c>
      <c r="C41" s="11"/>
      <c r="D41" s="64" t="str">
        <f>"976060511200"</f>
        <v>976060511200</v>
      </c>
      <c r="E41" s="69" t="s">
        <v>533</v>
      </c>
      <c r="F41" s="49"/>
    </row>
    <row r="42" spans="1:6" ht="12.75">
      <c r="A42" s="10">
        <v>37258</v>
      </c>
      <c r="B42" s="11" t="s">
        <v>443</v>
      </c>
      <c r="C42" s="11"/>
      <c r="D42" s="64" t="str">
        <f>"31K113A0000"</f>
        <v>31K113A0000</v>
      </c>
      <c r="E42" s="59">
        <v>63.92</v>
      </c>
      <c r="F42" s="49"/>
    </row>
    <row r="43" spans="1:6" ht="12.75">
      <c r="A43" s="10">
        <v>37258</v>
      </c>
      <c r="B43" s="11" t="s">
        <v>442</v>
      </c>
      <c r="C43" s="11"/>
      <c r="D43" s="64" t="str">
        <f>"932103073400"</f>
        <v>932103073400</v>
      </c>
      <c r="E43" s="59">
        <v>4.2</v>
      </c>
      <c r="F43" s="49"/>
    </row>
    <row r="44" spans="1:6" ht="12.75">
      <c r="A44" s="10">
        <v>37258</v>
      </c>
      <c r="B44" s="11" t="s">
        <v>444</v>
      </c>
      <c r="C44" s="11"/>
      <c r="D44" s="64" t="str">
        <f>"31K1131f0000"</f>
        <v>31K1131f0000</v>
      </c>
      <c r="E44" s="59">
        <v>20.51</v>
      </c>
      <c r="F44" s="49"/>
    </row>
    <row r="45" spans="1:6" ht="12.75">
      <c r="A45" s="10">
        <v>37258</v>
      </c>
      <c r="B45" s="11" t="s">
        <v>445</v>
      </c>
      <c r="C45" s="11"/>
      <c r="D45" s="64" t="s">
        <v>446</v>
      </c>
      <c r="E45" s="59">
        <v>20.51</v>
      </c>
      <c r="F45" s="49"/>
    </row>
    <row r="46" spans="1:6" ht="12.75">
      <c r="A46" s="10">
        <v>37258</v>
      </c>
      <c r="B46" s="11" t="s">
        <v>447</v>
      </c>
      <c r="C46" s="11"/>
      <c r="D46" s="64" t="str">
        <f>"931082301000"</f>
        <v>931082301000</v>
      </c>
      <c r="E46" s="59">
        <v>5.9</v>
      </c>
      <c r="F46" s="49"/>
    </row>
    <row r="47" spans="1:6" ht="12.75">
      <c r="A47" s="10">
        <v>37258</v>
      </c>
      <c r="B47" s="11" t="s">
        <v>448</v>
      </c>
      <c r="C47" s="11"/>
      <c r="D47" s="64" t="str">
        <f>"31K1132A0000"</f>
        <v>31K1132A0000</v>
      </c>
      <c r="E47" s="59">
        <v>63.92</v>
      </c>
      <c r="F47" s="49"/>
    </row>
    <row r="48" spans="1:6" ht="12.75">
      <c r="A48" s="10">
        <v>37258</v>
      </c>
      <c r="B48" s="11" t="s">
        <v>449</v>
      </c>
      <c r="C48" s="11"/>
      <c r="D48" s="64" t="str">
        <f>"31K119150000"</f>
        <v>31K119150000</v>
      </c>
      <c r="E48" s="59">
        <v>0.88</v>
      </c>
      <c r="F48" s="49"/>
    </row>
    <row r="49" spans="1:6" ht="12.75">
      <c r="A49" s="10">
        <v>37258</v>
      </c>
      <c r="B49" s="11" t="s">
        <v>450</v>
      </c>
      <c r="C49" s="11"/>
      <c r="D49" s="64" t="str">
        <f>"913170501000"</f>
        <v>913170501000</v>
      </c>
      <c r="E49" s="59">
        <v>0.74</v>
      </c>
      <c r="F49" s="49"/>
    </row>
    <row r="50" spans="1:6" ht="12.75">
      <c r="A50" s="10">
        <v>37258</v>
      </c>
      <c r="B50" s="11" t="s">
        <v>437</v>
      </c>
      <c r="C50" s="11"/>
      <c r="D50" s="64" t="s">
        <v>451</v>
      </c>
      <c r="E50" s="59">
        <v>10.4</v>
      </c>
      <c r="F50" s="49"/>
    </row>
    <row r="51" spans="1:6" ht="12.75">
      <c r="A51" s="10">
        <v>37258</v>
      </c>
      <c r="B51" s="11" t="s">
        <v>437</v>
      </c>
      <c r="C51" s="11"/>
      <c r="D51" s="64" t="str">
        <f>"29L1131J0000"</f>
        <v>29L1131J0000</v>
      </c>
      <c r="E51" s="59">
        <v>3.55</v>
      </c>
      <c r="F51" s="49"/>
    </row>
    <row r="52" spans="1:6" ht="12.75">
      <c r="A52" s="10">
        <v>37258</v>
      </c>
      <c r="B52" s="11" t="s">
        <v>452</v>
      </c>
      <c r="C52" s="11"/>
      <c r="D52" s="64" t="str">
        <f>"985170402500"</f>
        <v>985170402500</v>
      </c>
      <c r="E52" s="59">
        <v>0.22</v>
      </c>
      <c r="F52" s="49"/>
    </row>
    <row r="53" spans="1:6" ht="12.75">
      <c r="A53" s="10">
        <v>37258</v>
      </c>
      <c r="B53" s="11" t="s">
        <v>453</v>
      </c>
      <c r="C53" s="11"/>
      <c r="D53" s="64" t="str">
        <f>"929900410000"</f>
        <v>929900410000</v>
      </c>
      <c r="E53" s="59">
        <v>0.22</v>
      </c>
      <c r="F53" s="49"/>
    </row>
    <row r="54" spans="1:6" ht="12.75">
      <c r="A54" s="10">
        <v>37258</v>
      </c>
      <c r="B54" s="11" t="s">
        <v>454</v>
      </c>
      <c r="C54" s="11"/>
      <c r="D54" s="64" t="str">
        <f>"929900420000"</f>
        <v>929900420000</v>
      </c>
      <c r="E54" s="59">
        <v>0.22</v>
      </c>
      <c r="F54" s="49"/>
    </row>
    <row r="55" spans="1:6" ht="12.75">
      <c r="A55" s="73" t="s">
        <v>469</v>
      </c>
      <c r="B55" s="74"/>
      <c r="C55" s="74"/>
      <c r="D55" s="74"/>
      <c r="E55" s="75"/>
      <c r="F55" s="49"/>
    </row>
    <row r="56" spans="1:6" ht="12.75">
      <c r="A56" s="10">
        <v>37790</v>
      </c>
      <c r="B56" s="11" t="s">
        <v>467</v>
      </c>
      <c r="C56" s="11"/>
      <c r="D56" s="64" t="s">
        <v>468</v>
      </c>
      <c r="E56" s="59">
        <v>23.41</v>
      </c>
      <c r="F56" s="49"/>
    </row>
    <row r="57" spans="1:6" ht="12.75">
      <c r="A57" s="4">
        <v>34700</v>
      </c>
      <c r="B57" s="5" t="s">
        <v>330</v>
      </c>
      <c r="C57" s="3"/>
      <c r="D57" s="57"/>
      <c r="E57" s="60">
        <f>F99/$L$1</f>
        <v>9.779604455779877</v>
      </c>
      <c r="F57" s="61">
        <v>72</v>
      </c>
    </row>
    <row r="58" spans="1:6" ht="12.75">
      <c r="A58" s="41">
        <v>34700</v>
      </c>
      <c r="B58" s="5" t="s">
        <v>331</v>
      </c>
      <c r="C58" s="3"/>
      <c r="D58" s="57"/>
      <c r="E58" s="60">
        <v>0.88</v>
      </c>
      <c r="F58" s="61">
        <f>56.84/2</f>
        <v>28.42</v>
      </c>
    </row>
    <row r="59" spans="1:6" ht="12.75">
      <c r="A59" s="41">
        <v>34700</v>
      </c>
      <c r="B59" s="5" t="s">
        <v>332</v>
      </c>
      <c r="C59" s="3"/>
      <c r="D59" s="57"/>
      <c r="E59" s="60">
        <v>5.15</v>
      </c>
      <c r="F59" s="61">
        <v>122.16</v>
      </c>
    </row>
    <row r="60" spans="1:6" ht="12.75">
      <c r="A60" s="41">
        <v>34700</v>
      </c>
      <c r="B60" s="5" t="s">
        <v>333</v>
      </c>
      <c r="C60" s="3"/>
      <c r="D60" s="57"/>
      <c r="E60" s="60">
        <f>F86/$L$1</f>
        <v>5.1451543317626</v>
      </c>
      <c r="F60" s="61">
        <f>115.9/2</f>
        <v>57.95</v>
      </c>
    </row>
    <row r="61" spans="1:6" ht="12.75">
      <c r="A61" s="41">
        <v>34700</v>
      </c>
      <c r="B61" s="5" t="s">
        <v>334</v>
      </c>
      <c r="C61" s="3"/>
      <c r="D61" s="57"/>
      <c r="E61" s="60">
        <v>4.04</v>
      </c>
      <c r="F61" s="61">
        <v>33.02</v>
      </c>
    </row>
    <row r="62" spans="1:6" ht="12.75">
      <c r="A62" s="13">
        <v>37783</v>
      </c>
      <c r="B62" s="11" t="s">
        <v>458</v>
      </c>
      <c r="C62" s="11"/>
      <c r="D62" s="40" t="s">
        <v>459</v>
      </c>
      <c r="E62" s="59">
        <v>33.44</v>
      </c>
      <c r="F62" s="61">
        <v>20.35</v>
      </c>
    </row>
    <row r="63" spans="1:6" ht="12.75">
      <c r="A63" s="13">
        <v>37790</v>
      </c>
      <c r="B63" s="11" t="s">
        <v>477</v>
      </c>
      <c r="C63" s="11"/>
      <c r="D63" s="40" t="s">
        <v>478</v>
      </c>
      <c r="E63" s="59">
        <v>4.18</v>
      </c>
      <c r="F63" s="61"/>
    </row>
    <row r="64" spans="1:6" ht="12.75">
      <c r="A64" s="13">
        <v>37790</v>
      </c>
      <c r="B64" s="11" t="s">
        <v>479</v>
      </c>
      <c r="C64" s="11"/>
      <c r="D64" s="40" t="s">
        <v>480</v>
      </c>
      <c r="E64" s="59">
        <v>23.41</v>
      </c>
      <c r="F64" s="61"/>
    </row>
    <row r="65" spans="1:6" ht="12.75">
      <c r="A65" s="13">
        <v>37790</v>
      </c>
      <c r="B65" s="11" t="s">
        <v>481</v>
      </c>
      <c r="C65" s="11"/>
      <c r="D65" s="40" t="s">
        <v>482</v>
      </c>
      <c r="E65" s="59">
        <v>16.72</v>
      </c>
      <c r="F65" s="61"/>
    </row>
    <row r="66" spans="1:6" ht="12.75">
      <c r="A66" s="13">
        <v>37790</v>
      </c>
      <c r="B66" s="11" t="s">
        <v>483</v>
      </c>
      <c r="C66" s="11"/>
      <c r="D66" s="40" t="s">
        <v>484</v>
      </c>
      <c r="E66" s="59">
        <v>6.69</v>
      </c>
      <c r="F66" s="61"/>
    </row>
    <row r="67" spans="1:6" ht="12.75">
      <c r="A67" s="13">
        <v>37790</v>
      </c>
      <c r="B67" s="11" t="s">
        <v>486</v>
      </c>
      <c r="C67" s="11"/>
      <c r="D67" s="40" t="s">
        <v>487</v>
      </c>
      <c r="E67" s="59">
        <v>14.21</v>
      </c>
      <c r="F67" s="61"/>
    </row>
    <row r="68" spans="1:6" ht="12.75">
      <c r="A68" s="13">
        <v>37790</v>
      </c>
      <c r="B68" s="11" t="s">
        <v>488</v>
      </c>
      <c r="C68" s="11"/>
      <c r="D68" s="64" t="s">
        <v>489</v>
      </c>
      <c r="E68" s="59">
        <v>3.34</v>
      </c>
      <c r="F68" s="49"/>
    </row>
    <row r="69" spans="1:6" ht="12.75">
      <c r="A69" s="13">
        <v>37790</v>
      </c>
      <c r="B69" s="11" t="s">
        <v>490</v>
      </c>
      <c r="C69" s="11"/>
      <c r="D69" s="64" t="s">
        <v>491</v>
      </c>
      <c r="E69" s="59">
        <v>8.36</v>
      </c>
      <c r="F69" s="49"/>
    </row>
    <row r="70" spans="1:6" ht="12.75">
      <c r="A70" s="13">
        <v>37861</v>
      </c>
      <c r="B70" s="11" t="s">
        <v>495</v>
      </c>
      <c r="C70" s="11"/>
      <c r="D70" s="64" t="s">
        <v>496</v>
      </c>
      <c r="E70" s="59">
        <v>4.46</v>
      </c>
      <c r="F70" s="49"/>
    </row>
    <row r="71" spans="1:6" ht="12.75">
      <c r="A71" s="13">
        <v>37861</v>
      </c>
      <c r="B71" s="11" t="s">
        <v>497</v>
      </c>
      <c r="C71" s="11"/>
      <c r="D71" s="64" t="s">
        <v>498</v>
      </c>
      <c r="E71" s="59">
        <v>1.67</v>
      </c>
      <c r="F71" s="49"/>
    </row>
    <row r="72" spans="1:6" ht="12.75">
      <c r="A72" s="13">
        <v>37861</v>
      </c>
      <c r="B72" s="11" t="s">
        <v>499</v>
      </c>
      <c r="C72" s="11"/>
      <c r="D72" s="64" t="s">
        <v>500</v>
      </c>
      <c r="E72" s="59">
        <v>4.18</v>
      </c>
      <c r="F72" s="49"/>
    </row>
    <row r="73" spans="1:6" ht="12.75">
      <c r="A73" s="13">
        <v>37839</v>
      </c>
      <c r="B73" s="11" t="s">
        <v>501</v>
      </c>
      <c r="C73" s="11"/>
      <c r="D73" s="64" t="s">
        <v>502</v>
      </c>
      <c r="E73" s="59">
        <v>3.34</v>
      </c>
      <c r="F73" s="49"/>
    </row>
    <row r="74" spans="1:6" ht="12.75">
      <c r="A74" s="13">
        <v>37839</v>
      </c>
      <c r="B74" s="11" t="s">
        <v>503</v>
      </c>
      <c r="C74" s="11"/>
      <c r="D74" s="64" t="s">
        <v>504</v>
      </c>
      <c r="E74" s="59">
        <v>1.67</v>
      </c>
      <c r="F74" s="49"/>
    </row>
    <row r="75" spans="1:6" ht="12.75">
      <c r="A75" s="13">
        <v>37839</v>
      </c>
      <c r="B75" s="11" t="s">
        <v>505</v>
      </c>
      <c r="C75" s="11"/>
      <c r="D75" s="64" t="s">
        <v>202</v>
      </c>
      <c r="E75" s="59">
        <v>1.67</v>
      </c>
      <c r="F75" s="49"/>
    </row>
    <row r="76" spans="1:6" ht="12.75">
      <c r="A76" s="13">
        <v>37839</v>
      </c>
      <c r="B76" s="11" t="s">
        <v>506</v>
      </c>
      <c r="C76" s="11"/>
      <c r="D76" s="64" t="s">
        <v>507</v>
      </c>
      <c r="E76" s="59">
        <v>2.51</v>
      </c>
      <c r="F76" s="49"/>
    </row>
    <row r="77" spans="1:6" ht="12.75">
      <c r="A77" s="13">
        <v>37823</v>
      </c>
      <c r="B77" s="11" t="s">
        <v>518</v>
      </c>
      <c r="C77" s="11"/>
      <c r="D77" s="64" t="s">
        <v>224</v>
      </c>
      <c r="E77" s="59">
        <v>42.64</v>
      </c>
      <c r="F77" s="49"/>
    </row>
    <row r="78" spans="1:6" ht="12.75">
      <c r="A78" s="13">
        <v>37823</v>
      </c>
      <c r="B78" s="11" t="s">
        <v>519</v>
      </c>
      <c r="C78" s="11"/>
      <c r="D78" s="64" t="s">
        <v>520</v>
      </c>
      <c r="E78" s="59">
        <v>30.94</v>
      </c>
      <c r="F78" s="49"/>
    </row>
    <row r="79" spans="1:6" ht="12.75">
      <c r="A79" s="13">
        <v>37823</v>
      </c>
      <c r="B79" s="11" t="s">
        <v>521</v>
      </c>
      <c r="C79" s="11"/>
      <c r="D79" s="64" t="s">
        <v>522</v>
      </c>
      <c r="E79" s="59">
        <v>8.36</v>
      </c>
      <c r="F79" s="49"/>
    </row>
    <row r="80" spans="1:6" ht="12.75">
      <c r="A80" s="13">
        <v>37823</v>
      </c>
      <c r="B80" s="11" t="s">
        <v>523</v>
      </c>
      <c r="C80" s="11"/>
      <c r="D80" s="64" t="s">
        <v>524</v>
      </c>
      <c r="E80" s="59">
        <v>0.84</v>
      </c>
      <c r="F80" s="49"/>
    </row>
    <row r="81" spans="1:6" ht="12.75">
      <c r="A81" s="73" t="s">
        <v>472</v>
      </c>
      <c r="B81" s="74"/>
      <c r="C81" s="74"/>
      <c r="D81" s="74"/>
      <c r="E81" s="75"/>
      <c r="F81" s="49"/>
    </row>
    <row r="82" spans="1:6" ht="12.75">
      <c r="A82" s="10">
        <v>37214</v>
      </c>
      <c r="B82" s="11" t="s">
        <v>385</v>
      </c>
      <c r="C82" s="11"/>
      <c r="D82" s="40"/>
      <c r="E82" s="59">
        <v>67.61</v>
      </c>
      <c r="F82" s="63"/>
    </row>
    <row r="83" spans="1:6" ht="12.75">
      <c r="A83" s="10">
        <v>37214</v>
      </c>
      <c r="B83" s="11" t="s">
        <v>386</v>
      </c>
      <c r="C83" s="11"/>
      <c r="D83" s="40"/>
      <c r="E83" s="59">
        <v>43.45</v>
      </c>
      <c r="F83" s="63"/>
    </row>
    <row r="84" spans="1:6" ht="12.75">
      <c r="A84" s="10">
        <v>37214</v>
      </c>
      <c r="B84" s="11" t="s">
        <v>387</v>
      </c>
      <c r="C84" s="11"/>
      <c r="D84" s="40"/>
      <c r="E84" s="59">
        <v>65.24</v>
      </c>
      <c r="F84" s="63"/>
    </row>
    <row r="85" spans="1:6" ht="12.75">
      <c r="A85" s="10">
        <v>37214</v>
      </c>
      <c r="B85" s="11" t="s">
        <v>388</v>
      </c>
      <c r="C85" s="11"/>
      <c r="D85" s="40"/>
      <c r="E85" s="59">
        <v>67.9</v>
      </c>
      <c r="F85" s="63"/>
    </row>
    <row r="86" spans="1:6" ht="13.5" customHeight="1">
      <c r="A86" s="4">
        <v>35574</v>
      </c>
      <c r="B86" s="5" t="s">
        <v>326</v>
      </c>
      <c r="C86" s="3"/>
      <c r="D86" s="57" t="s">
        <v>327</v>
      </c>
      <c r="E86" s="60">
        <f>F19/$L$1</f>
        <v>307.05366357855775</v>
      </c>
      <c r="F86" s="61">
        <v>33.75</v>
      </c>
    </row>
    <row r="87" spans="1:6" ht="12.75">
      <c r="A87" s="73" t="s">
        <v>475</v>
      </c>
      <c r="B87" s="74"/>
      <c r="C87" s="74"/>
      <c r="D87" s="74"/>
      <c r="E87" s="75"/>
      <c r="F87" s="49"/>
    </row>
    <row r="88" spans="1:6" ht="12.75">
      <c r="A88" s="4">
        <v>36463</v>
      </c>
      <c r="B88" s="5" t="s">
        <v>305</v>
      </c>
      <c r="C88" s="3"/>
      <c r="D88" s="57"/>
      <c r="E88" s="60">
        <f>F88/$L$1</f>
        <v>1.5168677215122333</v>
      </c>
      <c r="F88" s="61">
        <v>9.95</v>
      </c>
    </row>
    <row r="89" spans="1:6" ht="12.75">
      <c r="A89" s="10">
        <v>37783</v>
      </c>
      <c r="B89" s="11" t="s">
        <v>462</v>
      </c>
      <c r="C89" s="11"/>
      <c r="D89" s="40" t="s">
        <v>463</v>
      </c>
      <c r="E89" s="59">
        <v>30.1</v>
      </c>
      <c r="F89" s="61">
        <v>40.28</v>
      </c>
    </row>
    <row r="90" spans="1:6" ht="12.75">
      <c r="A90" s="10">
        <v>37795</v>
      </c>
      <c r="B90" s="11" t="s">
        <v>493</v>
      </c>
      <c r="C90" s="11"/>
      <c r="D90" s="64" t="s">
        <v>494</v>
      </c>
      <c r="E90" s="59">
        <v>4.18</v>
      </c>
      <c r="F90" s="49"/>
    </row>
    <row r="91" spans="1:6" ht="12.75">
      <c r="A91" s="73" t="s">
        <v>476</v>
      </c>
      <c r="B91" s="74"/>
      <c r="C91" s="74"/>
      <c r="D91" s="74"/>
      <c r="E91" s="75"/>
      <c r="F91" s="49"/>
    </row>
    <row r="92" spans="1:6" ht="12.75">
      <c r="A92" s="10">
        <v>37783</v>
      </c>
      <c r="B92" s="11" t="s">
        <v>460</v>
      </c>
      <c r="C92" s="11"/>
      <c r="D92" s="40" t="s">
        <v>461</v>
      </c>
      <c r="E92" s="59">
        <v>7.53</v>
      </c>
      <c r="F92" s="61">
        <v>31.38</v>
      </c>
    </row>
    <row r="93" spans="1:6" ht="12.75">
      <c r="A93" s="4">
        <v>36708</v>
      </c>
      <c r="B93" s="5" t="s">
        <v>314</v>
      </c>
      <c r="C93" s="3"/>
      <c r="D93" s="57" t="s">
        <v>313</v>
      </c>
      <c r="E93" s="60">
        <f>F8/$L$1</f>
        <v>11.796504953830814</v>
      </c>
      <c r="F93" s="61">
        <v>1.27</v>
      </c>
    </row>
    <row r="94" spans="1:6" ht="12.75">
      <c r="A94" s="4">
        <v>36708</v>
      </c>
      <c r="B94" s="5" t="s">
        <v>315</v>
      </c>
      <c r="C94" s="3"/>
      <c r="D94" s="57" t="s">
        <v>316</v>
      </c>
      <c r="E94" s="60">
        <f>F9/$L$1</f>
        <v>15.4827221906314</v>
      </c>
      <c r="F94" s="61">
        <v>154.98</v>
      </c>
    </row>
    <row r="95" spans="1:6" ht="12.75">
      <c r="A95" s="4">
        <v>36292</v>
      </c>
      <c r="B95" s="5" t="s">
        <v>324</v>
      </c>
      <c r="C95" s="3"/>
      <c r="D95" s="57"/>
      <c r="E95" s="60">
        <f>F94/$L$1</f>
        <v>23.62654869145386</v>
      </c>
      <c r="F95" s="49"/>
    </row>
    <row r="96" spans="1:6" ht="12.75">
      <c r="A96" s="4">
        <v>36292</v>
      </c>
      <c r="B96" s="5" t="s">
        <v>325</v>
      </c>
      <c r="C96" s="3"/>
      <c r="D96" s="57"/>
      <c r="E96" s="60">
        <f>F22/$L$1</f>
        <v>1.5260146625464779</v>
      </c>
      <c r="F96" s="49"/>
    </row>
    <row r="97" spans="1:6" ht="12.75">
      <c r="A97" s="4">
        <v>35021</v>
      </c>
      <c r="B97" s="5" t="s">
        <v>328</v>
      </c>
      <c r="C97" s="3"/>
      <c r="D97" s="57"/>
      <c r="E97" s="60">
        <f>F20/$L$1</f>
        <v>29.239721506135314</v>
      </c>
      <c r="F97" s="49"/>
    </row>
    <row r="98" spans="1:6" ht="12.75">
      <c r="A98" s="4">
        <v>37104</v>
      </c>
      <c r="B98" s="5" t="s">
        <v>329</v>
      </c>
      <c r="C98" s="3"/>
      <c r="D98" s="57"/>
      <c r="E98" s="60">
        <f>F21/$L$1</f>
        <v>48.63123649873391</v>
      </c>
      <c r="F98" s="49"/>
    </row>
    <row r="99" spans="1:6" ht="12.75">
      <c r="A99" s="4">
        <v>36708</v>
      </c>
      <c r="B99" s="5" t="s">
        <v>322</v>
      </c>
      <c r="C99" s="3"/>
      <c r="D99" s="57" t="s">
        <v>323</v>
      </c>
      <c r="E99" s="60">
        <f>F93/$L$1</f>
        <v>0.19361025189151118</v>
      </c>
      <c r="F99" s="61">
        <v>64.15</v>
      </c>
    </row>
    <row r="100" spans="1:6" ht="12.75">
      <c r="A100" s="4">
        <v>34979</v>
      </c>
      <c r="B100" s="5" t="s">
        <v>335</v>
      </c>
      <c r="C100" s="3"/>
      <c r="D100" s="57"/>
      <c r="E100" s="60">
        <v>4.5</v>
      </c>
      <c r="F100" s="61">
        <f>721.76/2</f>
        <v>360.88</v>
      </c>
    </row>
    <row r="101" spans="1:6" ht="12.75">
      <c r="A101" s="4">
        <v>34979</v>
      </c>
      <c r="B101" s="5" t="s">
        <v>336</v>
      </c>
      <c r="C101" s="3"/>
      <c r="D101" s="57"/>
      <c r="E101" s="60">
        <f>F57/$L$1</f>
        <v>10.976329241093547</v>
      </c>
      <c r="F101" s="62">
        <v>1978.05</v>
      </c>
    </row>
    <row r="102" spans="1:6" ht="12.75">
      <c r="A102" s="10">
        <v>37790</v>
      </c>
      <c r="B102" s="11" t="s">
        <v>492</v>
      </c>
      <c r="C102" s="11"/>
      <c r="D102" s="64" t="s">
        <v>36</v>
      </c>
      <c r="E102" s="59">
        <v>5.02</v>
      </c>
      <c r="F102" s="49"/>
    </row>
    <row r="103" spans="1:6" ht="12.75">
      <c r="A103" s="10">
        <v>37817</v>
      </c>
      <c r="B103" s="11" t="s">
        <v>508</v>
      </c>
      <c r="C103" s="11"/>
      <c r="D103" s="64" t="s">
        <v>509</v>
      </c>
      <c r="E103" s="59">
        <v>23.41</v>
      </c>
      <c r="F103" s="49"/>
    </row>
    <row r="104" spans="1:6" ht="12.75">
      <c r="A104" s="10">
        <v>37817</v>
      </c>
      <c r="B104" s="11" t="s">
        <v>510</v>
      </c>
      <c r="C104" s="11"/>
      <c r="D104" s="64" t="s">
        <v>511</v>
      </c>
      <c r="E104" s="59">
        <v>4.18</v>
      </c>
      <c r="F104" s="49"/>
    </row>
    <row r="105" spans="1:6" ht="12.75">
      <c r="A105" s="10">
        <v>37817</v>
      </c>
      <c r="B105" s="11" t="s">
        <v>512</v>
      </c>
      <c r="C105" s="11"/>
      <c r="D105" s="64" t="s">
        <v>513</v>
      </c>
      <c r="E105" s="59">
        <v>6.69</v>
      </c>
      <c r="F105" s="49"/>
    </row>
    <row r="106" spans="1:6" ht="12.75">
      <c r="A106" s="10">
        <v>37823</v>
      </c>
      <c r="B106" s="11" t="s">
        <v>525</v>
      </c>
      <c r="C106" s="11"/>
      <c r="D106" s="64" t="s">
        <v>526</v>
      </c>
      <c r="E106" s="59">
        <v>0.84</v>
      </c>
      <c r="F106" s="49"/>
    </row>
    <row r="107" spans="1:6" ht="12.75">
      <c r="A107" s="10">
        <v>37823</v>
      </c>
      <c r="B107" s="11" t="s">
        <v>485</v>
      </c>
      <c r="C107" s="11"/>
      <c r="D107" s="64" t="s">
        <v>527</v>
      </c>
      <c r="E107" s="59">
        <v>3.34</v>
      </c>
      <c r="F107" s="49"/>
    </row>
    <row r="108" spans="1:6" ht="12.75">
      <c r="A108" s="10">
        <v>37823</v>
      </c>
      <c r="B108" s="11" t="s">
        <v>528</v>
      </c>
      <c r="C108" s="11"/>
      <c r="D108" s="64" t="s">
        <v>529</v>
      </c>
      <c r="E108" s="59">
        <v>2.51</v>
      </c>
      <c r="F108" s="49"/>
    </row>
    <row r="109" spans="1:6" ht="12.75">
      <c r="A109" s="7"/>
      <c r="B109" s="11"/>
      <c r="C109" s="11"/>
      <c r="D109" s="64"/>
      <c r="E109" s="59"/>
      <c r="F109" s="49"/>
    </row>
    <row r="110" spans="1:6" ht="12.75">
      <c r="A110" s="7"/>
      <c r="B110" s="11"/>
      <c r="C110" s="11"/>
      <c r="D110" s="64"/>
      <c r="E110" s="59"/>
      <c r="F110" s="49"/>
    </row>
    <row r="111" spans="1:6" ht="12.75">
      <c r="A111" s="7"/>
      <c r="B111" s="11"/>
      <c r="C111" s="11"/>
      <c r="D111" s="64"/>
      <c r="E111" s="59"/>
      <c r="F111" s="49"/>
    </row>
    <row r="112" spans="1:6" ht="12.75">
      <c r="A112" s="7"/>
      <c r="B112" s="11"/>
      <c r="C112" s="11"/>
      <c r="D112" s="64"/>
      <c r="E112" s="59"/>
      <c r="F112" s="49"/>
    </row>
    <row r="113" spans="1:6" ht="12.75">
      <c r="A113" s="7"/>
      <c r="B113" s="11"/>
      <c r="C113" s="11"/>
      <c r="D113" s="64"/>
      <c r="E113" s="59"/>
      <c r="F113" s="49"/>
    </row>
    <row r="114" spans="1:6" ht="12.75">
      <c r="A114" s="7"/>
      <c r="B114" s="11"/>
      <c r="C114" s="11"/>
      <c r="D114" s="64"/>
      <c r="E114" s="59"/>
      <c r="F114" s="49"/>
    </row>
    <row r="115" spans="1:6" ht="12.75">
      <c r="A115" s="7"/>
      <c r="B115" s="11"/>
      <c r="C115" s="11"/>
      <c r="D115" s="64"/>
      <c r="E115" s="59"/>
      <c r="F115" s="49"/>
    </row>
    <row r="116" spans="1:6" ht="12.75">
      <c r="A116" s="7"/>
      <c r="B116" s="11"/>
      <c r="C116" s="11"/>
      <c r="D116" s="64"/>
      <c r="E116" s="59"/>
      <c r="F116" s="49"/>
    </row>
    <row r="117" spans="1:6" ht="12.75">
      <c r="A117" s="7"/>
      <c r="B117" s="11"/>
      <c r="C117" s="11"/>
      <c r="D117" s="64"/>
      <c r="E117" s="59"/>
      <c r="F117" s="49"/>
    </row>
    <row r="118" spans="1:6" ht="12.75">
      <c r="A118" s="7"/>
      <c r="B118" s="11"/>
      <c r="C118" s="11"/>
      <c r="D118" s="64"/>
      <c r="E118" s="59"/>
      <c r="F118" s="49"/>
    </row>
    <row r="119" spans="1:6" ht="12.75">
      <c r="A119" s="7"/>
      <c r="B119" s="11"/>
      <c r="C119" s="11"/>
      <c r="D119" s="64"/>
      <c r="E119" s="59"/>
      <c r="F119" s="49"/>
    </row>
    <row r="120" spans="1:6" ht="12.75">
      <c r="A120" s="7"/>
      <c r="B120" s="11"/>
      <c r="C120" s="11"/>
      <c r="D120" s="64"/>
      <c r="E120" s="59"/>
      <c r="F120" s="49"/>
    </row>
    <row r="121" spans="1:6" ht="12.75">
      <c r="A121" s="7"/>
      <c r="B121" s="11"/>
      <c r="C121" s="11"/>
      <c r="D121" s="64"/>
      <c r="E121" s="59"/>
      <c r="F121" s="49"/>
    </row>
    <row r="122" spans="1:6" ht="12.75">
      <c r="A122" s="7"/>
      <c r="B122" s="11"/>
      <c r="C122" s="11"/>
      <c r="D122" s="64"/>
      <c r="E122" s="59"/>
      <c r="F122" s="49"/>
    </row>
    <row r="123" spans="1:6" ht="12.75">
      <c r="A123" s="7"/>
      <c r="B123" s="11"/>
      <c r="C123" s="11"/>
      <c r="D123" s="64"/>
      <c r="E123" s="59"/>
      <c r="F123" s="49"/>
    </row>
    <row r="124" spans="1:6" ht="12.75">
      <c r="A124" s="7"/>
      <c r="B124" s="11"/>
      <c r="C124" s="11"/>
      <c r="D124" s="64"/>
      <c r="E124" s="59"/>
      <c r="F124" s="49"/>
    </row>
    <row r="125" spans="1:6" ht="12.75">
      <c r="A125" s="7"/>
      <c r="B125" s="11"/>
      <c r="C125" s="11"/>
      <c r="D125" s="64"/>
      <c r="E125" s="59"/>
      <c r="F125" s="49"/>
    </row>
    <row r="126" spans="1:6" ht="12.75">
      <c r="A126" s="7"/>
      <c r="B126" s="11"/>
      <c r="C126" s="11"/>
      <c r="D126" s="64"/>
      <c r="E126" s="59"/>
      <c r="F126" s="49"/>
    </row>
    <row r="127" spans="1:6" ht="12.75">
      <c r="A127" s="7"/>
      <c r="B127" s="11"/>
      <c r="C127" s="11"/>
      <c r="D127" s="64"/>
      <c r="E127" s="59"/>
      <c r="F127" s="49"/>
    </row>
    <row r="128" spans="1:6" ht="12.75">
      <c r="A128" s="7"/>
      <c r="B128" s="11"/>
      <c r="C128" s="11"/>
      <c r="D128" s="64"/>
      <c r="E128" s="59"/>
      <c r="F128" s="49"/>
    </row>
    <row r="129" spans="1:6" ht="12.75">
      <c r="A129" s="7"/>
      <c r="B129" s="11"/>
      <c r="C129" s="11"/>
      <c r="D129" s="64"/>
      <c r="E129" s="59"/>
      <c r="F129" s="49"/>
    </row>
    <row r="130" spans="1:6" ht="12.75">
      <c r="A130" s="7"/>
      <c r="B130" s="11"/>
      <c r="C130" s="11"/>
      <c r="D130" s="64"/>
      <c r="E130" s="59"/>
      <c r="F130" s="49"/>
    </row>
    <row r="131" spans="1:6" ht="12.75">
      <c r="A131" s="7"/>
      <c r="B131" s="11"/>
      <c r="C131" s="11"/>
      <c r="D131" s="64"/>
      <c r="E131" s="59"/>
      <c r="F131" s="49"/>
    </row>
    <row r="132" spans="1:6" ht="12.75">
      <c r="A132" s="7"/>
      <c r="B132" s="11"/>
      <c r="C132" s="11"/>
      <c r="D132" s="64"/>
      <c r="E132" s="59"/>
      <c r="F132" s="49"/>
    </row>
    <row r="133" spans="1:6" ht="12.75">
      <c r="A133" s="7"/>
      <c r="B133" s="11"/>
      <c r="C133" s="11"/>
      <c r="D133" s="64"/>
      <c r="E133" s="59"/>
      <c r="F133" s="49"/>
    </row>
    <row r="134" spans="1:6" ht="12.75">
      <c r="A134" s="7"/>
      <c r="B134" s="11"/>
      <c r="C134" s="11"/>
      <c r="D134" s="64"/>
      <c r="E134" s="59"/>
      <c r="F134" s="49"/>
    </row>
    <row r="135" spans="1:6" ht="12.75">
      <c r="A135" s="7"/>
      <c r="B135" s="11"/>
      <c r="C135" s="11"/>
      <c r="D135" s="64"/>
      <c r="E135" s="59"/>
      <c r="F135" s="49"/>
    </row>
    <row r="136" spans="1:6" ht="12.75">
      <c r="A136" s="7"/>
      <c r="B136" s="11"/>
      <c r="C136" s="11"/>
      <c r="D136" s="64"/>
      <c r="E136" s="59"/>
      <c r="F136" s="49"/>
    </row>
    <row r="137" spans="1:6" ht="12.75">
      <c r="A137" s="7"/>
      <c r="B137" s="11"/>
      <c r="C137" s="11"/>
      <c r="D137" s="64"/>
      <c r="E137" s="59"/>
      <c r="F137" s="49"/>
    </row>
    <row r="138" spans="1:6" ht="12.75">
      <c r="A138" s="7"/>
      <c r="B138" s="11"/>
      <c r="C138" s="11"/>
      <c r="D138" s="64"/>
      <c r="E138" s="59"/>
      <c r="F138" s="49"/>
    </row>
    <row r="139" spans="1:6" ht="12.75">
      <c r="A139" s="7"/>
      <c r="B139" s="11"/>
      <c r="C139" s="11"/>
      <c r="D139" s="64"/>
      <c r="E139" s="59"/>
      <c r="F139" s="49"/>
    </row>
    <row r="140" spans="1:6" ht="12.75">
      <c r="A140" s="7"/>
      <c r="B140" s="11"/>
      <c r="C140" s="11"/>
      <c r="D140" s="64"/>
      <c r="E140" s="59"/>
      <c r="F140" s="49"/>
    </row>
    <row r="141" spans="1:6" ht="12.75">
      <c r="A141" s="7"/>
      <c r="B141" s="11"/>
      <c r="C141" s="11"/>
      <c r="D141" s="64"/>
      <c r="E141" s="59"/>
      <c r="F141" s="49"/>
    </row>
    <row r="142" spans="1:6" ht="12.75">
      <c r="A142" s="7"/>
      <c r="B142" s="11"/>
      <c r="C142" s="11"/>
      <c r="D142" s="64"/>
      <c r="E142" s="59"/>
      <c r="F142" s="49"/>
    </row>
    <row r="143" spans="1:6" ht="12.75">
      <c r="A143" s="7"/>
      <c r="B143" s="11"/>
      <c r="C143" s="11"/>
      <c r="D143" s="64"/>
      <c r="E143" s="59"/>
      <c r="F143" s="49"/>
    </row>
    <row r="144" spans="1:6" ht="12.75">
      <c r="A144" s="7"/>
      <c r="B144" s="11"/>
      <c r="C144" s="11"/>
      <c r="D144" s="64"/>
      <c r="E144" s="59"/>
      <c r="F144" s="49"/>
    </row>
    <row r="145" spans="1:6" ht="12.75">
      <c r="A145" s="7"/>
      <c r="B145" s="11"/>
      <c r="C145" s="11"/>
      <c r="D145" s="64"/>
      <c r="E145" s="59"/>
      <c r="F145" s="49"/>
    </row>
    <row r="146" spans="1:6" ht="12.75">
      <c r="A146" s="7"/>
      <c r="B146" s="11"/>
      <c r="C146" s="11"/>
      <c r="D146" s="64"/>
      <c r="E146" s="59"/>
      <c r="F146" s="49"/>
    </row>
    <row r="147" spans="1:6" ht="12.75">
      <c r="A147" s="7"/>
      <c r="B147" s="11"/>
      <c r="C147" s="11"/>
      <c r="D147" s="64"/>
      <c r="E147" s="59"/>
      <c r="F147" s="49"/>
    </row>
    <row r="148" spans="1:6" ht="12.75">
      <c r="A148" s="7"/>
      <c r="B148" s="11"/>
      <c r="C148" s="11"/>
      <c r="D148" s="64"/>
      <c r="E148" s="59"/>
      <c r="F148" s="49"/>
    </row>
    <row r="149" spans="1:6" ht="12.75">
      <c r="A149" s="7"/>
      <c r="B149" s="11"/>
      <c r="C149" s="11"/>
      <c r="D149" s="64"/>
      <c r="E149" s="59"/>
      <c r="F149" s="49"/>
    </row>
    <row r="150" spans="1:6" ht="12.75">
      <c r="A150" s="7"/>
      <c r="B150" s="11"/>
      <c r="C150" s="11"/>
      <c r="D150" s="64"/>
      <c r="E150" s="59"/>
      <c r="F150" s="49"/>
    </row>
    <row r="151" spans="1:6" ht="12.75">
      <c r="A151" s="7"/>
      <c r="B151" s="11"/>
      <c r="C151" s="11"/>
      <c r="D151" s="64"/>
      <c r="E151" s="59"/>
      <c r="F151" s="49"/>
    </row>
    <row r="152" spans="1:6" ht="12.75">
      <c r="A152" s="7"/>
      <c r="B152" s="11"/>
      <c r="C152" s="11"/>
      <c r="D152" s="64"/>
      <c r="E152" s="59"/>
      <c r="F152" s="49"/>
    </row>
    <row r="153" spans="1:6" ht="12.75">
      <c r="A153" s="7"/>
      <c r="B153" s="11"/>
      <c r="C153" s="11"/>
      <c r="D153" s="64"/>
      <c r="E153" s="59"/>
      <c r="F153" s="49"/>
    </row>
    <row r="154" spans="1:6" ht="12.75">
      <c r="A154" s="7"/>
      <c r="B154" s="11"/>
      <c r="C154" s="11"/>
      <c r="D154" s="64"/>
      <c r="E154" s="59"/>
      <c r="F154" s="49"/>
    </row>
    <row r="155" spans="1:6" ht="12.75">
      <c r="A155" s="7"/>
      <c r="B155" s="11"/>
      <c r="C155" s="11"/>
      <c r="D155" s="64"/>
      <c r="E155" s="59"/>
      <c r="F155" s="49"/>
    </row>
    <row r="156" spans="1:6" ht="12.75">
      <c r="A156" s="7"/>
      <c r="B156" s="11"/>
      <c r="C156" s="11"/>
      <c r="D156" s="64"/>
      <c r="E156" s="59"/>
      <c r="F156" s="49"/>
    </row>
    <row r="157" spans="1:6" ht="12.75">
      <c r="A157" s="7"/>
      <c r="B157" s="11"/>
      <c r="C157" s="11"/>
      <c r="D157" s="64"/>
      <c r="E157" s="59"/>
      <c r="F157" s="49"/>
    </row>
    <row r="158" spans="1:6" ht="12.75">
      <c r="A158" s="7"/>
      <c r="B158" s="11"/>
      <c r="C158" s="11"/>
      <c r="D158" s="64"/>
      <c r="E158" s="59"/>
      <c r="F158" s="49"/>
    </row>
    <row r="159" spans="1:6" ht="12.75">
      <c r="A159" s="7"/>
      <c r="B159" s="11"/>
      <c r="C159" s="11"/>
      <c r="D159" s="64"/>
      <c r="E159" s="59"/>
      <c r="F159" s="49"/>
    </row>
    <row r="160" spans="1:6" ht="12.75">
      <c r="A160" s="7"/>
      <c r="B160" s="11"/>
      <c r="C160" s="11"/>
      <c r="D160" s="64"/>
      <c r="E160" s="59"/>
      <c r="F160" s="49"/>
    </row>
    <row r="161" spans="1:6" ht="12.75">
      <c r="A161" s="7"/>
      <c r="B161" s="11"/>
      <c r="C161" s="11"/>
      <c r="D161" s="64"/>
      <c r="E161" s="59"/>
      <c r="F161" s="49"/>
    </row>
    <row r="162" spans="1:6" ht="12.75">
      <c r="A162" s="7"/>
      <c r="B162" s="11"/>
      <c r="C162" s="11"/>
      <c r="D162" s="64"/>
      <c r="E162" s="59"/>
      <c r="F162" s="49"/>
    </row>
    <row r="163" spans="1:6" ht="12.75">
      <c r="A163" s="7"/>
      <c r="B163" s="11"/>
      <c r="C163" s="11"/>
      <c r="D163" s="64"/>
      <c r="E163" s="59"/>
      <c r="F163" s="49"/>
    </row>
    <row r="164" spans="1:6" ht="12.75">
      <c r="A164" s="7"/>
      <c r="B164" s="11"/>
      <c r="C164" s="11"/>
      <c r="D164" s="64"/>
      <c r="E164" s="59"/>
      <c r="F164" s="49"/>
    </row>
    <row r="165" spans="1:6" ht="12.75">
      <c r="A165" s="7"/>
      <c r="B165" s="11"/>
      <c r="C165" s="11"/>
      <c r="D165" s="64"/>
      <c r="E165" s="59"/>
      <c r="F165" s="49"/>
    </row>
    <row r="166" spans="1:6" ht="12.75">
      <c r="A166" s="7"/>
      <c r="B166" s="11"/>
      <c r="C166" s="11"/>
      <c r="D166" s="64"/>
      <c r="E166" s="59"/>
      <c r="F166" s="49"/>
    </row>
    <row r="167" spans="1:6" ht="12.75">
      <c r="A167" s="7"/>
      <c r="B167" s="11"/>
      <c r="C167" s="11"/>
      <c r="D167" s="64"/>
      <c r="E167" s="59"/>
      <c r="F167" s="49"/>
    </row>
    <row r="168" spans="1:6" ht="12.75">
      <c r="A168" s="7"/>
      <c r="B168" s="11"/>
      <c r="C168" s="11"/>
      <c r="D168" s="64"/>
      <c r="E168" s="59"/>
      <c r="F168" s="49"/>
    </row>
    <row r="169" spans="1:6" ht="12.75">
      <c r="A169" s="7"/>
      <c r="B169" s="11"/>
      <c r="C169" s="11"/>
      <c r="D169" s="64"/>
      <c r="E169" s="59"/>
      <c r="F169" s="49"/>
    </row>
    <row r="170" spans="1:6" ht="12.75">
      <c r="A170" s="7"/>
      <c r="B170" s="11"/>
      <c r="C170" s="11"/>
      <c r="D170" s="64"/>
      <c r="E170" s="59"/>
      <c r="F170" s="49"/>
    </row>
    <row r="171" spans="1:6" ht="12.75">
      <c r="A171" s="7"/>
      <c r="B171" s="11"/>
      <c r="C171" s="11"/>
      <c r="D171" s="64"/>
      <c r="E171" s="59"/>
      <c r="F171" s="49"/>
    </row>
    <row r="172" spans="1:6" ht="12.75">
      <c r="A172" s="7"/>
      <c r="B172" s="11"/>
      <c r="C172" s="11"/>
      <c r="D172" s="64"/>
      <c r="E172" s="59"/>
      <c r="F172" s="49"/>
    </row>
    <row r="173" spans="1:6" ht="12.75">
      <c r="A173" s="7"/>
      <c r="B173" s="11"/>
      <c r="C173" s="11"/>
      <c r="D173" s="64"/>
      <c r="E173" s="59"/>
      <c r="F173" s="49"/>
    </row>
    <row r="174" spans="1:6" ht="12.75">
      <c r="A174" s="7"/>
      <c r="B174" s="11"/>
      <c r="C174" s="11"/>
      <c r="D174" s="64"/>
      <c r="E174" s="59"/>
      <c r="F174" s="49"/>
    </row>
    <row r="175" spans="1:6" ht="12.75">
      <c r="A175" s="7"/>
      <c r="B175" s="11"/>
      <c r="C175" s="11"/>
      <c r="D175" s="64"/>
      <c r="E175" s="59"/>
      <c r="F175" s="49"/>
    </row>
    <row r="176" spans="1:6" ht="12.75">
      <c r="A176" s="7"/>
      <c r="B176" s="11"/>
      <c r="C176" s="11"/>
      <c r="D176" s="64"/>
      <c r="E176" s="59"/>
      <c r="F176" s="49"/>
    </row>
    <row r="177" spans="1:6" ht="12.75">
      <c r="A177" s="7"/>
      <c r="B177" s="11"/>
      <c r="C177" s="11"/>
      <c r="D177" s="64"/>
      <c r="E177" s="59"/>
      <c r="F177" s="49"/>
    </row>
    <row r="178" spans="1:6" ht="12.75">
      <c r="A178" s="7"/>
      <c r="B178" s="11"/>
      <c r="C178" s="11"/>
      <c r="D178" s="64"/>
      <c r="E178" s="59"/>
      <c r="F178" s="49"/>
    </row>
    <row r="179" spans="1:6" ht="12.75">
      <c r="A179" s="7"/>
      <c r="B179" s="11"/>
      <c r="C179" s="11"/>
      <c r="D179" s="64"/>
      <c r="E179" s="59"/>
      <c r="F179" s="49"/>
    </row>
    <row r="180" spans="1:6" ht="12.75">
      <c r="A180" s="7"/>
      <c r="B180" s="11"/>
      <c r="C180" s="11"/>
      <c r="D180" s="64"/>
      <c r="E180" s="59"/>
      <c r="F180" s="49"/>
    </row>
    <row r="181" spans="1:6" ht="12.75">
      <c r="A181" s="7"/>
      <c r="B181" s="11"/>
      <c r="C181" s="11"/>
      <c r="D181" s="64"/>
      <c r="E181" s="59"/>
      <c r="F181" s="49"/>
    </row>
    <row r="182" spans="1:6" ht="12.75">
      <c r="A182" s="7"/>
      <c r="B182" s="11"/>
      <c r="C182" s="11"/>
      <c r="D182" s="64"/>
      <c r="E182" s="59"/>
      <c r="F182" s="49"/>
    </row>
    <row r="183" spans="1:6" ht="12.75">
      <c r="A183" s="7"/>
      <c r="B183" s="11"/>
      <c r="C183" s="11"/>
      <c r="D183" s="64"/>
      <c r="E183" s="59"/>
      <c r="F183" s="49"/>
    </row>
    <row r="184" spans="1:6" ht="12.75">
      <c r="A184" s="7"/>
      <c r="B184" s="11"/>
      <c r="C184" s="11"/>
      <c r="D184" s="64"/>
      <c r="E184" s="59"/>
      <c r="F184" s="49"/>
    </row>
    <row r="185" spans="1:6" ht="12.75">
      <c r="A185" s="7"/>
      <c r="B185" s="11"/>
      <c r="C185" s="11"/>
      <c r="D185" s="64"/>
      <c r="E185" s="59"/>
      <c r="F185" s="49"/>
    </row>
    <row r="186" spans="1:6" ht="12.75">
      <c r="A186" s="7"/>
      <c r="B186" s="11"/>
      <c r="C186" s="11"/>
      <c r="D186" s="64"/>
      <c r="E186" s="59"/>
      <c r="F186" s="49"/>
    </row>
    <row r="187" spans="1:6" ht="12.75">
      <c r="A187" s="7"/>
      <c r="B187" s="11"/>
      <c r="C187" s="11"/>
      <c r="D187" s="64"/>
      <c r="E187" s="59"/>
      <c r="F187" s="49"/>
    </row>
    <row r="188" spans="1:6" ht="12.75">
      <c r="A188" s="7"/>
      <c r="B188" s="11"/>
      <c r="C188" s="11"/>
      <c r="D188" s="64"/>
      <c r="E188" s="59"/>
      <c r="F188" s="49"/>
    </row>
    <row r="189" spans="1:6" ht="12.75">
      <c r="A189" s="7"/>
      <c r="B189" s="11"/>
      <c r="C189" s="11"/>
      <c r="D189" s="64"/>
      <c r="E189" s="59"/>
      <c r="F189" s="49"/>
    </row>
    <row r="190" spans="1:6" ht="12.75">
      <c r="A190" s="7"/>
      <c r="B190" s="11"/>
      <c r="C190" s="11"/>
      <c r="D190" s="64"/>
      <c r="E190" s="59"/>
      <c r="F190" s="49"/>
    </row>
    <row r="191" spans="1:6" ht="12.75">
      <c r="A191" s="7"/>
      <c r="B191" s="11"/>
      <c r="C191" s="11"/>
      <c r="D191" s="64"/>
      <c r="E191" s="59"/>
      <c r="F191" s="49"/>
    </row>
    <row r="192" spans="1:6" ht="12.75">
      <c r="A192" s="7"/>
      <c r="B192" s="11"/>
      <c r="C192" s="11"/>
      <c r="D192" s="64"/>
      <c r="E192" s="59"/>
      <c r="F192" s="49"/>
    </row>
    <row r="193" spans="1:6" ht="12.75">
      <c r="A193" s="7"/>
      <c r="B193" s="11"/>
      <c r="C193" s="11"/>
      <c r="D193" s="64"/>
      <c r="E193" s="59"/>
      <c r="F193" s="49"/>
    </row>
    <row r="194" spans="1:6" ht="12.75">
      <c r="A194" s="7"/>
      <c r="B194" s="11"/>
      <c r="C194" s="11"/>
      <c r="D194" s="64"/>
      <c r="E194" s="59"/>
      <c r="F194" s="49"/>
    </row>
    <row r="195" spans="1:6" ht="12.75">
      <c r="A195" s="7"/>
      <c r="B195" s="11"/>
      <c r="C195" s="11"/>
      <c r="D195" s="64"/>
      <c r="E195" s="59"/>
      <c r="F195" s="49"/>
    </row>
    <row r="196" spans="1:6" ht="12.75">
      <c r="A196" s="7"/>
      <c r="B196" s="11"/>
      <c r="C196" s="11"/>
      <c r="D196" s="64"/>
      <c r="E196" s="59"/>
      <c r="F196" s="49"/>
    </row>
    <row r="197" spans="1:6" ht="12.75">
      <c r="A197" s="7"/>
      <c r="B197" s="11"/>
      <c r="C197" s="11"/>
      <c r="D197" s="64"/>
      <c r="E197" s="59"/>
      <c r="F197" s="49"/>
    </row>
    <row r="198" spans="1:6" ht="12.75">
      <c r="A198" s="7"/>
      <c r="B198" s="11"/>
      <c r="C198" s="11"/>
      <c r="D198" s="64"/>
      <c r="E198" s="59"/>
      <c r="F198" s="49"/>
    </row>
    <row r="199" spans="1:6" ht="12.75">
      <c r="A199" s="7"/>
      <c r="B199" s="11"/>
      <c r="C199" s="11"/>
      <c r="D199" s="64"/>
      <c r="E199" s="59"/>
      <c r="F199" s="49"/>
    </row>
    <row r="200" spans="1:6" ht="12.75">
      <c r="A200" s="7"/>
      <c r="B200" s="11"/>
      <c r="C200" s="11"/>
      <c r="D200" s="64"/>
      <c r="E200" s="59"/>
      <c r="F200" s="49"/>
    </row>
    <row r="201" spans="1:6" ht="12.75">
      <c r="A201" s="7"/>
      <c r="B201" s="11"/>
      <c r="C201" s="11"/>
      <c r="D201" s="64"/>
      <c r="E201" s="59"/>
      <c r="F201" s="49"/>
    </row>
    <row r="202" spans="1:6" ht="12.75">
      <c r="A202" s="7"/>
      <c r="B202" s="11"/>
      <c r="C202" s="11"/>
      <c r="D202" s="64"/>
      <c r="E202" s="59"/>
      <c r="F202" s="49"/>
    </row>
    <row r="203" spans="1:6" ht="12.75">
      <c r="A203" s="7"/>
      <c r="B203" s="11"/>
      <c r="C203" s="11"/>
      <c r="D203" s="64"/>
      <c r="E203" s="59"/>
      <c r="F203" s="49"/>
    </row>
    <row r="204" spans="1:6" ht="12.75">
      <c r="A204" s="7"/>
      <c r="B204" s="11"/>
      <c r="C204" s="11"/>
      <c r="D204" s="64"/>
      <c r="E204" s="59"/>
      <c r="F204" s="49"/>
    </row>
    <row r="205" spans="1:6" ht="12.75">
      <c r="A205" s="7"/>
      <c r="B205" s="11"/>
      <c r="C205" s="11"/>
      <c r="D205" s="64"/>
      <c r="E205" s="59"/>
      <c r="F205" s="49"/>
    </row>
    <row r="206" spans="1:6" ht="12.75">
      <c r="A206" s="7"/>
      <c r="B206" s="11"/>
      <c r="C206" s="11"/>
      <c r="D206" s="64"/>
      <c r="E206" s="59"/>
      <c r="F206" s="49"/>
    </row>
    <row r="207" spans="1:6" ht="12.75">
      <c r="A207" s="7"/>
      <c r="B207" s="11"/>
      <c r="C207" s="11"/>
      <c r="D207" s="64"/>
      <c r="E207" s="59"/>
      <c r="F207" s="49"/>
    </row>
    <row r="208" spans="1:6" ht="12.75">
      <c r="A208" s="7"/>
      <c r="B208" s="11"/>
      <c r="C208" s="11"/>
      <c r="D208" s="64"/>
      <c r="E208" s="59"/>
      <c r="F208" s="49"/>
    </row>
    <row r="209" spans="1:6" ht="12.75">
      <c r="A209" s="7"/>
      <c r="B209" s="11"/>
      <c r="C209" s="11"/>
      <c r="D209" s="64"/>
      <c r="E209" s="59"/>
      <c r="F209" s="49"/>
    </row>
    <row r="210" spans="1:6" ht="12.75">
      <c r="A210" s="7"/>
      <c r="B210" s="11"/>
      <c r="C210" s="11"/>
      <c r="D210" s="64"/>
      <c r="E210" s="59"/>
      <c r="F210" s="49"/>
    </row>
    <row r="211" spans="1:6" ht="12.75">
      <c r="A211" s="7"/>
      <c r="B211" s="11"/>
      <c r="C211" s="11"/>
      <c r="D211" s="64"/>
      <c r="E211" s="59"/>
      <c r="F211" s="49"/>
    </row>
    <row r="212" spans="1:6" ht="12.75">
      <c r="A212" s="7"/>
      <c r="B212" s="11"/>
      <c r="C212" s="11"/>
      <c r="D212" s="64"/>
      <c r="E212" s="59"/>
      <c r="F212" s="49"/>
    </row>
    <row r="213" spans="1:6" ht="12.75">
      <c r="A213" s="7"/>
      <c r="B213" s="11"/>
      <c r="C213" s="11"/>
      <c r="D213" s="64"/>
      <c r="E213" s="59"/>
      <c r="F213" s="49"/>
    </row>
    <row r="214" spans="1:6" ht="12.75">
      <c r="A214" s="7"/>
      <c r="B214" s="11"/>
      <c r="C214" s="11"/>
      <c r="D214" s="64"/>
      <c r="E214" s="59"/>
      <c r="F214" s="49"/>
    </row>
    <row r="215" spans="1:6" ht="12.75">
      <c r="A215" s="7"/>
      <c r="B215" s="11"/>
      <c r="C215" s="11"/>
      <c r="D215" s="64"/>
      <c r="E215" s="59"/>
      <c r="F215" s="49"/>
    </row>
    <row r="216" spans="1:6" ht="12.75">
      <c r="A216" s="7"/>
      <c r="B216" s="11"/>
      <c r="C216" s="11"/>
      <c r="D216" s="64"/>
      <c r="E216" s="59"/>
      <c r="F216" s="49"/>
    </row>
    <row r="217" spans="1:6" ht="12.75">
      <c r="A217" s="7"/>
      <c r="B217" s="11"/>
      <c r="C217" s="11"/>
      <c r="D217" s="64"/>
      <c r="E217" s="59"/>
      <c r="F217" s="49"/>
    </row>
    <row r="218" spans="1:6" ht="12.75">
      <c r="A218" s="7"/>
      <c r="B218" s="11"/>
      <c r="C218" s="11"/>
      <c r="D218" s="64"/>
      <c r="E218" s="59"/>
      <c r="F218" s="49"/>
    </row>
    <row r="219" spans="1:6" ht="12.75">
      <c r="A219" s="7"/>
      <c r="B219" s="11"/>
      <c r="C219" s="11"/>
      <c r="D219" s="64"/>
      <c r="E219" s="59"/>
      <c r="F219" s="49"/>
    </row>
    <row r="220" spans="1:6" ht="12.75">
      <c r="A220" s="7"/>
      <c r="B220" s="11"/>
      <c r="C220" s="11"/>
      <c r="D220" s="64"/>
      <c r="E220" s="59"/>
      <c r="F220" s="49"/>
    </row>
    <row r="221" spans="1:6" ht="12.75">
      <c r="A221" s="7"/>
      <c r="B221" s="11"/>
      <c r="C221" s="11"/>
      <c r="D221" s="64"/>
      <c r="E221" s="59"/>
      <c r="F221" s="49"/>
    </row>
    <row r="222" spans="1:6" ht="12.75">
      <c r="A222" s="7"/>
      <c r="B222" s="11"/>
      <c r="C222" s="11"/>
      <c r="D222" s="64"/>
      <c r="E222" s="59"/>
      <c r="F222" s="49"/>
    </row>
    <row r="223" spans="1:6" ht="12.75">
      <c r="A223" s="7"/>
      <c r="B223" s="11"/>
      <c r="C223" s="11"/>
      <c r="D223" s="64"/>
      <c r="E223" s="59"/>
      <c r="F223" s="49"/>
    </row>
    <row r="224" spans="1:6" ht="12.75">
      <c r="A224" s="7"/>
      <c r="B224" s="11"/>
      <c r="C224" s="11"/>
      <c r="D224" s="64"/>
      <c r="E224" s="59"/>
      <c r="F224" s="49"/>
    </row>
    <row r="225" spans="1:6" ht="12.75">
      <c r="A225" s="7"/>
      <c r="B225" s="11"/>
      <c r="C225" s="11"/>
      <c r="D225" s="64"/>
      <c r="E225" s="59"/>
      <c r="F225" s="49"/>
    </row>
    <row r="226" spans="1:6" ht="12.75">
      <c r="A226" s="7"/>
      <c r="B226" s="11"/>
      <c r="C226" s="11"/>
      <c r="D226" s="64"/>
      <c r="E226" s="59"/>
      <c r="F226" s="49"/>
    </row>
    <row r="227" spans="1:6" ht="12.75">
      <c r="A227" s="7"/>
      <c r="B227" s="11"/>
      <c r="C227" s="11"/>
      <c r="D227" s="64"/>
      <c r="E227" s="59"/>
      <c r="F227" s="49"/>
    </row>
    <row r="228" spans="1:6" ht="12.75">
      <c r="A228" s="7"/>
      <c r="B228" s="11"/>
      <c r="C228" s="11"/>
      <c r="D228" s="64"/>
      <c r="E228" s="59"/>
      <c r="F228" s="49"/>
    </row>
    <row r="229" spans="1:6" ht="12.75">
      <c r="A229" s="7"/>
      <c r="B229" s="11"/>
      <c r="C229" s="11"/>
      <c r="D229" s="64"/>
      <c r="E229" s="59"/>
      <c r="F229" s="49"/>
    </row>
    <row r="230" spans="1:6" ht="12.75">
      <c r="A230" s="7"/>
      <c r="B230" s="11"/>
      <c r="C230" s="11"/>
      <c r="D230" s="64"/>
      <c r="E230" s="59"/>
      <c r="F230" s="49"/>
    </row>
    <row r="231" spans="1:6" ht="12.75">
      <c r="A231" s="7"/>
      <c r="B231" s="11"/>
      <c r="C231" s="11"/>
      <c r="D231" s="64"/>
      <c r="E231" s="59"/>
      <c r="F231" s="49"/>
    </row>
    <row r="232" spans="1:6" ht="12.75">
      <c r="A232" s="7"/>
      <c r="B232" s="11"/>
      <c r="C232" s="11"/>
      <c r="D232" s="64"/>
      <c r="E232" s="59"/>
      <c r="F232" s="49"/>
    </row>
    <row r="233" spans="1:6" ht="12.75">
      <c r="A233" s="7"/>
      <c r="B233" s="11"/>
      <c r="C233" s="11"/>
      <c r="D233" s="64"/>
      <c r="E233" s="59"/>
      <c r="F233" s="49"/>
    </row>
    <row r="234" spans="1:6" ht="12.75">
      <c r="A234" s="7"/>
      <c r="B234" s="11"/>
      <c r="C234" s="11"/>
      <c r="D234" s="64"/>
      <c r="E234" s="59"/>
      <c r="F234" s="49"/>
    </row>
    <row r="235" spans="1:6" ht="12.75">
      <c r="A235" s="7"/>
      <c r="B235" s="11"/>
      <c r="C235" s="11"/>
      <c r="D235" s="64"/>
      <c r="E235" s="59"/>
      <c r="F235" s="49"/>
    </row>
    <row r="236" spans="1:6" ht="12.75">
      <c r="A236" s="7"/>
      <c r="B236" s="11"/>
      <c r="C236" s="11"/>
      <c r="D236" s="64"/>
      <c r="E236" s="59"/>
      <c r="F236" s="49"/>
    </row>
    <row r="237" spans="1:6" ht="12.75">
      <c r="A237" s="7"/>
      <c r="B237" s="11"/>
      <c r="C237" s="11"/>
      <c r="D237" s="64"/>
      <c r="E237" s="59"/>
      <c r="F237" s="49"/>
    </row>
    <row r="238" spans="1:6" ht="12.75">
      <c r="A238" s="7"/>
      <c r="B238" s="11"/>
      <c r="C238" s="11"/>
      <c r="D238" s="64"/>
      <c r="E238" s="59"/>
      <c r="F238" s="49"/>
    </row>
    <row r="239" spans="1:6" ht="12.75">
      <c r="A239" s="7"/>
      <c r="B239" s="11"/>
      <c r="C239" s="11"/>
      <c r="D239" s="64"/>
      <c r="E239" s="59"/>
      <c r="F239" s="49"/>
    </row>
    <row r="240" spans="1:6" ht="12.75">
      <c r="A240" s="7"/>
      <c r="B240" s="11"/>
      <c r="C240" s="11"/>
      <c r="D240" s="64"/>
      <c r="E240" s="59"/>
      <c r="F240" s="49"/>
    </row>
    <row r="241" spans="1:6" ht="12.75">
      <c r="A241" s="7"/>
      <c r="B241" s="11"/>
      <c r="C241" s="11"/>
      <c r="D241" s="64"/>
      <c r="E241" s="59"/>
      <c r="F241" s="49"/>
    </row>
    <row r="242" spans="1:6" ht="12.75">
      <c r="A242" s="7"/>
      <c r="B242" s="11"/>
      <c r="C242" s="11"/>
      <c r="D242" s="64"/>
      <c r="E242" s="59"/>
      <c r="F242" s="49"/>
    </row>
    <row r="243" spans="1:6" ht="12.75">
      <c r="A243" s="50"/>
      <c r="B243" s="48"/>
      <c r="C243" s="48"/>
      <c r="D243" s="67"/>
      <c r="E243" s="65"/>
      <c r="F243" s="51"/>
    </row>
    <row r="244" spans="1:6" ht="12.75">
      <c r="A244" s="50"/>
      <c r="B244" s="48"/>
      <c r="C244" s="48"/>
      <c r="D244" s="67"/>
      <c r="E244" s="65"/>
      <c r="F244" s="51"/>
    </row>
    <row r="245" spans="1:6" ht="12.75">
      <c r="A245" s="50"/>
      <c r="B245" s="48"/>
      <c r="C245" s="48"/>
      <c r="D245" s="67"/>
      <c r="E245" s="65"/>
      <c r="F245" s="51"/>
    </row>
    <row r="246" spans="1:6" ht="12.75">
      <c r="A246" s="50"/>
      <c r="B246" s="48"/>
      <c r="C246" s="48"/>
      <c r="D246" s="67"/>
      <c r="E246" s="65"/>
      <c r="F246" s="51"/>
    </row>
    <row r="247" spans="1:6" ht="12.75">
      <c r="A247" s="50"/>
      <c r="B247" s="48"/>
      <c r="C247" s="48"/>
      <c r="D247" s="67"/>
      <c r="E247" s="65"/>
      <c r="F247" s="51"/>
    </row>
    <row r="248" spans="1:6" ht="12.75">
      <c r="A248" s="50"/>
      <c r="B248" s="48"/>
      <c r="C248" s="48"/>
      <c r="D248" s="67"/>
      <c r="E248" s="65"/>
      <c r="F248" s="51"/>
    </row>
    <row r="249" spans="1:6" ht="12.75">
      <c r="A249" s="50"/>
      <c r="B249" s="48"/>
      <c r="C249" s="48"/>
      <c r="D249" s="67"/>
      <c r="E249" s="65"/>
      <c r="F249" s="51"/>
    </row>
    <row r="250" spans="1:6" ht="12.75">
      <c r="A250" s="50"/>
      <c r="B250" s="48"/>
      <c r="C250" s="48"/>
      <c r="D250" s="67"/>
      <c r="E250" s="65"/>
      <c r="F250" s="51"/>
    </row>
    <row r="251" spans="1:6" ht="12.75">
      <c r="A251" s="50"/>
      <c r="B251" s="48"/>
      <c r="C251" s="48"/>
      <c r="D251" s="67"/>
      <c r="E251" s="65"/>
      <c r="F251" s="51"/>
    </row>
    <row r="252" spans="1:6" ht="12.75">
      <c r="A252" s="50"/>
      <c r="B252" s="48"/>
      <c r="C252" s="48"/>
      <c r="D252" s="67"/>
      <c r="E252" s="65"/>
      <c r="F252" s="51"/>
    </row>
    <row r="253" spans="1:6" ht="12.75">
      <c r="A253" s="50"/>
      <c r="B253" s="48"/>
      <c r="C253" s="48"/>
      <c r="D253" s="67"/>
      <c r="E253" s="65"/>
      <c r="F253" s="51"/>
    </row>
    <row r="254" spans="1:6" ht="12.75">
      <c r="A254" s="50"/>
      <c r="B254" s="48"/>
      <c r="C254" s="48"/>
      <c r="D254" s="67"/>
      <c r="E254" s="65"/>
      <c r="F254" s="51"/>
    </row>
    <row r="255" spans="1:6" ht="12.75">
      <c r="A255" s="50"/>
      <c r="B255" s="48"/>
      <c r="C255" s="48"/>
      <c r="D255" s="67"/>
      <c r="E255" s="65"/>
      <c r="F255" s="51"/>
    </row>
    <row r="256" spans="1:6" ht="12.75">
      <c r="A256" s="50"/>
      <c r="B256" s="48"/>
      <c r="C256" s="48"/>
      <c r="D256" s="67"/>
      <c r="E256" s="65"/>
      <c r="F256" s="51"/>
    </row>
    <row r="257" spans="1:6" ht="12.75">
      <c r="A257" s="50"/>
      <c r="B257" s="48"/>
      <c r="C257" s="48"/>
      <c r="D257" s="67"/>
      <c r="E257" s="65"/>
      <c r="F257" s="51"/>
    </row>
    <row r="258" spans="1:6" ht="12.75">
      <c r="A258" s="50"/>
      <c r="B258" s="48"/>
      <c r="C258" s="48"/>
      <c r="D258" s="67"/>
      <c r="E258" s="65"/>
      <c r="F258" s="51"/>
    </row>
    <row r="259" spans="1:6" ht="12.75">
      <c r="A259" s="50"/>
      <c r="B259" s="48"/>
      <c r="C259" s="48"/>
      <c r="D259" s="67"/>
      <c r="E259" s="65"/>
      <c r="F259" s="51"/>
    </row>
    <row r="260" spans="1:6" ht="12.75">
      <c r="A260" s="50"/>
      <c r="B260" s="48"/>
      <c r="C260" s="48"/>
      <c r="D260" s="67"/>
      <c r="E260" s="65"/>
      <c r="F260" s="51"/>
    </row>
    <row r="261" spans="1:6" ht="12.75">
      <c r="A261" s="50"/>
      <c r="B261" s="48"/>
      <c r="C261" s="48"/>
      <c r="D261" s="67"/>
      <c r="E261" s="65"/>
      <c r="F261" s="51"/>
    </row>
    <row r="262" spans="1:6" ht="12.75">
      <c r="A262" s="50"/>
      <c r="B262" s="48"/>
      <c r="C262" s="48"/>
      <c r="D262" s="67"/>
      <c r="E262" s="65"/>
      <c r="F262" s="51"/>
    </row>
    <row r="263" spans="1:6" ht="12.75">
      <c r="A263" s="50"/>
      <c r="B263" s="48"/>
      <c r="C263" s="48"/>
      <c r="D263" s="67"/>
      <c r="E263" s="65"/>
      <c r="F263" s="51"/>
    </row>
    <row r="264" spans="1:6" ht="12.75">
      <c r="A264" s="50"/>
      <c r="B264" s="48"/>
      <c r="C264" s="48"/>
      <c r="D264" s="67"/>
      <c r="E264" s="65"/>
      <c r="F264" s="51"/>
    </row>
    <row r="265" spans="1:6" ht="12.75">
      <c r="A265" s="50"/>
      <c r="B265" s="48"/>
      <c r="C265" s="48"/>
      <c r="D265" s="67"/>
      <c r="E265" s="65"/>
      <c r="F265" s="51"/>
    </row>
    <row r="266" spans="1:6" ht="12.75">
      <c r="A266" s="50"/>
      <c r="B266" s="48"/>
      <c r="C266" s="48"/>
      <c r="D266" s="67"/>
      <c r="E266" s="65"/>
      <c r="F266" s="51"/>
    </row>
    <row r="267" spans="1:6" ht="12.75">
      <c r="A267" s="50"/>
      <c r="B267" s="48"/>
      <c r="C267" s="48"/>
      <c r="D267" s="67"/>
      <c r="E267" s="65"/>
      <c r="F267" s="51"/>
    </row>
    <row r="268" spans="1:6" ht="12.75">
      <c r="A268" s="50"/>
      <c r="B268" s="48"/>
      <c r="C268" s="48"/>
      <c r="D268" s="67"/>
      <c r="E268" s="65"/>
      <c r="F268" s="51"/>
    </row>
    <row r="269" spans="1:6" ht="12.75">
      <c r="A269" s="50"/>
      <c r="B269" s="48"/>
      <c r="C269" s="48"/>
      <c r="D269" s="67"/>
      <c r="E269" s="65"/>
      <c r="F269" s="51"/>
    </row>
    <row r="270" spans="1:6" ht="12.75">
      <c r="A270" s="50"/>
      <c r="B270" s="48"/>
      <c r="C270" s="48"/>
      <c r="D270" s="67"/>
      <c r="E270" s="65"/>
      <c r="F270" s="51"/>
    </row>
    <row r="271" spans="1:6" ht="12.75">
      <c r="A271" s="50"/>
      <c r="B271" s="48"/>
      <c r="C271" s="48"/>
      <c r="D271" s="67"/>
      <c r="E271" s="65"/>
      <c r="F271" s="51"/>
    </row>
    <row r="272" spans="1:6" ht="12.75">
      <c r="A272" s="50"/>
      <c r="B272" s="48"/>
      <c r="C272" s="48"/>
      <c r="D272" s="67"/>
      <c r="E272" s="65"/>
      <c r="F272" s="51"/>
    </row>
    <row r="273" spans="1:6" ht="12.75">
      <c r="A273" s="50"/>
      <c r="B273" s="48"/>
      <c r="C273" s="48"/>
      <c r="D273" s="67"/>
      <c r="E273" s="65"/>
      <c r="F273" s="51"/>
    </row>
    <row r="274" spans="1:6" ht="12.75">
      <c r="A274" s="50"/>
      <c r="B274" s="48"/>
      <c r="C274" s="48"/>
      <c r="D274" s="67"/>
      <c r="E274" s="65"/>
      <c r="F274" s="51"/>
    </row>
    <row r="275" spans="1:6" ht="12.75">
      <c r="A275" s="50"/>
      <c r="B275" s="48"/>
      <c r="C275" s="48"/>
      <c r="D275" s="67"/>
      <c r="E275" s="65"/>
      <c r="F275" s="51"/>
    </row>
    <row r="276" spans="1:6" ht="12.75">
      <c r="A276" s="50"/>
      <c r="B276" s="48"/>
      <c r="C276" s="48"/>
      <c r="D276" s="67"/>
      <c r="E276" s="65"/>
      <c r="F276" s="51"/>
    </row>
    <row r="277" spans="1:6" ht="12.75">
      <c r="A277" s="50"/>
      <c r="B277" s="48"/>
      <c r="C277" s="48"/>
      <c r="D277" s="67"/>
      <c r="E277" s="65"/>
      <c r="F277" s="51"/>
    </row>
    <row r="278" spans="1:6" ht="12.75">
      <c r="A278" s="50"/>
      <c r="B278" s="48"/>
      <c r="C278" s="48"/>
      <c r="D278" s="67"/>
      <c r="E278" s="65"/>
      <c r="F278" s="51"/>
    </row>
    <row r="279" spans="1:6" ht="12.75">
      <c r="A279" s="50"/>
      <c r="B279" s="48"/>
      <c r="C279" s="48"/>
      <c r="D279" s="67"/>
      <c r="E279" s="65"/>
      <c r="F279" s="51"/>
    </row>
    <row r="280" spans="1:6" ht="12.75">
      <c r="A280" s="50"/>
      <c r="B280" s="48"/>
      <c r="C280" s="48"/>
      <c r="D280" s="67"/>
      <c r="E280" s="65"/>
      <c r="F280" s="51"/>
    </row>
    <row r="281" spans="1:6" ht="12.75">
      <c r="A281" s="50"/>
      <c r="B281" s="48"/>
      <c r="C281" s="48"/>
      <c r="D281" s="67"/>
      <c r="E281" s="65"/>
      <c r="F281" s="51"/>
    </row>
    <row r="282" spans="1:6" ht="12.75">
      <c r="A282" s="50"/>
      <c r="B282" s="48"/>
      <c r="C282" s="48"/>
      <c r="D282" s="67"/>
      <c r="E282" s="65"/>
      <c r="F282" s="51"/>
    </row>
    <row r="283" spans="1:6" ht="12.75">
      <c r="A283" s="50"/>
      <c r="B283" s="48"/>
      <c r="C283" s="48"/>
      <c r="D283" s="67"/>
      <c r="E283" s="65"/>
      <c r="F283" s="51"/>
    </row>
    <row r="284" spans="1:6" ht="12.75">
      <c r="A284" s="50"/>
      <c r="B284" s="48"/>
      <c r="C284" s="48"/>
      <c r="D284" s="67"/>
      <c r="E284" s="65"/>
      <c r="F284" s="51"/>
    </row>
    <row r="285" spans="1:6" ht="12.75">
      <c r="A285" s="50"/>
      <c r="B285" s="48"/>
      <c r="C285" s="48"/>
      <c r="D285" s="67"/>
      <c r="E285" s="65"/>
      <c r="F285" s="51"/>
    </row>
    <row r="286" spans="1:6" ht="12.75">
      <c r="A286" s="50"/>
      <c r="B286" s="48"/>
      <c r="C286" s="48"/>
      <c r="D286" s="67"/>
      <c r="E286" s="65"/>
      <c r="F286" s="51"/>
    </row>
    <row r="287" spans="1:6" ht="12.75">
      <c r="A287" s="50"/>
      <c r="B287" s="48"/>
      <c r="C287" s="48"/>
      <c r="D287" s="67"/>
      <c r="E287" s="65"/>
      <c r="F287" s="51"/>
    </row>
    <row r="288" spans="1:6" ht="12.75">
      <c r="A288" s="50"/>
      <c r="B288" s="48"/>
      <c r="C288" s="48"/>
      <c r="D288" s="67"/>
      <c r="E288" s="65"/>
      <c r="F288" s="51"/>
    </row>
    <row r="289" spans="1:6" ht="12.75">
      <c r="A289" s="50"/>
      <c r="B289" s="48"/>
      <c r="C289" s="48"/>
      <c r="D289" s="67"/>
      <c r="E289" s="65"/>
      <c r="F289" s="51"/>
    </row>
    <row r="290" spans="1:6" ht="12.75">
      <c r="A290" s="50"/>
      <c r="B290" s="48"/>
      <c r="C290" s="48"/>
      <c r="D290" s="67"/>
      <c r="E290" s="65"/>
      <c r="F290" s="51"/>
    </row>
    <row r="291" spans="1:6" ht="12.75">
      <c r="A291" s="50"/>
      <c r="B291" s="48"/>
      <c r="C291" s="48"/>
      <c r="D291" s="67"/>
      <c r="E291" s="65"/>
      <c r="F291" s="51"/>
    </row>
    <row r="292" spans="1:6" ht="12.75">
      <c r="A292" s="50"/>
      <c r="B292" s="48"/>
      <c r="C292" s="48"/>
      <c r="D292" s="67"/>
      <c r="E292" s="65"/>
      <c r="F292" s="51"/>
    </row>
    <row r="293" spans="1:6" ht="12.75">
      <c r="A293" s="50"/>
      <c r="B293" s="48"/>
      <c r="C293" s="48"/>
      <c r="D293" s="67"/>
      <c r="E293" s="65"/>
      <c r="F293" s="51"/>
    </row>
    <row r="294" spans="1:6" ht="12.75">
      <c r="A294" s="50"/>
      <c r="B294" s="48"/>
      <c r="C294" s="48"/>
      <c r="D294" s="67"/>
      <c r="E294" s="65"/>
      <c r="F294" s="51"/>
    </row>
    <row r="295" spans="1:6" ht="12.75">
      <c r="A295" s="50"/>
      <c r="B295" s="48"/>
      <c r="C295" s="48"/>
      <c r="D295" s="67"/>
      <c r="E295" s="65"/>
      <c r="F295" s="51"/>
    </row>
    <row r="296" spans="1:6" ht="12.75">
      <c r="A296" s="50"/>
      <c r="B296" s="48"/>
      <c r="C296" s="48"/>
      <c r="D296" s="67"/>
      <c r="E296" s="65"/>
      <c r="F296" s="51"/>
    </row>
    <row r="297" spans="1:6" ht="12.75">
      <c r="A297" s="50"/>
      <c r="B297" s="48"/>
      <c r="C297" s="48"/>
      <c r="D297" s="67"/>
      <c r="E297" s="65"/>
      <c r="F297" s="51"/>
    </row>
    <row r="298" spans="1:6" ht="12.75">
      <c r="A298" s="50"/>
      <c r="B298" s="48"/>
      <c r="C298" s="48"/>
      <c r="D298" s="67"/>
      <c r="E298" s="65"/>
      <c r="F298" s="51"/>
    </row>
    <row r="299" spans="1:6" ht="12.75">
      <c r="A299" s="50"/>
      <c r="B299" s="48"/>
      <c r="C299" s="48"/>
      <c r="D299" s="67"/>
      <c r="E299" s="65"/>
      <c r="F299" s="51"/>
    </row>
    <row r="300" spans="1:6" ht="12.75">
      <c r="A300" s="50"/>
      <c r="B300" s="48"/>
      <c r="C300" s="48"/>
      <c r="D300" s="67"/>
      <c r="E300" s="65"/>
      <c r="F300" s="51"/>
    </row>
    <row r="301" spans="1:6" ht="12.75">
      <c r="A301" s="50"/>
      <c r="B301" s="48"/>
      <c r="C301" s="48"/>
      <c r="D301" s="67"/>
      <c r="E301" s="65"/>
      <c r="F301" s="51"/>
    </row>
    <row r="302" spans="1:6" ht="12.75">
      <c r="A302" s="50"/>
      <c r="B302" s="48"/>
      <c r="C302" s="48"/>
      <c r="D302" s="67"/>
      <c r="E302" s="65"/>
      <c r="F302" s="51"/>
    </row>
    <row r="303" spans="1:6" ht="12.75">
      <c r="A303" s="50"/>
      <c r="B303" s="48"/>
      <c r="C303" s="48"/>
      <c r="D303" s="67"/>
      <c r="E303" s="65"/>
      <c r="F303" s="51"/>
    </row>
    <row r="304" spans="1:6" ht="12.75">
      <c r="A304" s="50"/>
      <c r="B304" s="48"/>
      <c r="C304" s="48"/>
      <c r="D304" s="67"/>
      <c r="E304" s="65"/>
      <c r="F304" s="51"/>
    </row>
    <row r="305" spans="1:6" ht="12.75">
      <c r="A305" s="50"/>
      <c r="B305" s="48"/>
      <c r="C305" s="48"/>
      <c r="D305" s="67"/>
      <c r="E305" s="65"/>
      <c r="F305" s="51"/>
    </row>
    <row r="306" spans="1:6" ht="12.75">
      <c r="A306" s="50"/>
      <c r="B306" s="48"/>
      <c r="C306" s="48"/>
      <c r="D306" s="67"/>
      <c r="E306" s="65"/>
      <c r="F306" s="51"/>
    </row>
    <row r="307" spans="1:6" ht="12.75">
      <c r="A307" s="50"/>
      <c r="B307" s="48"/>
      <c r="C307" s="48"/>
      <c r="D307" s="67"/>
      <c r="E307" s="65"/>
      <c r="F307" s="51"/>
    </row>
    <row r="308" spans="1:6" ht="12.75">
      <c r="A308" s="50"/>
      <c r="B308" s="48"/>
      <c r="C308" s="48"/>
      <c r="D308" s="67"/>
      <c r="E308" s="65"/>
      <c r="F308" s="51"/>
    </row>
    <row r="309" spans="1:6" ht="12.75">
      <c r="A309" s="50"/>
      <c r="B309" s="48"/>
      <c r="C309" s="48"/>
      <c r="D309" s="67"/>
      <c r="E309" s="65"/>
      <c r="F309" s="51"/>
    </row>
    <row r="310" spans="1:6" ht="12.75">
      <c r="A310" s="50"/>
      <c r="B310" s="48"/>
      <c r="C310" s="48"/>
      <c r="D310" s="67"/>
      <c r="E310" s="65"/>
      <c r="F310" s="51"/>
    </row>
    <row r="311" spans="1:6" ht="12.75">
      <c r="A311" s="50"/>
      <c r="B311" s="48"/>
      <c r="C311" s="48"/>
      <c r="D311" s="67"/>
      <c r="E311" s="65"/>
      <c r="F311" s="51"/>
    </row>
    <row r="312" spans="1:6" ht="12.75">
      <c r="A312" s="50"/>
      <c r="B312" s="48"/>
      <c r="C312" s="48"/>
      <c r="D312" s="67"/>
      <c r="E312" s="65"/>
      <c r="F312" s="51"/>
    </row>
    <row r="313" spans="1:6" ht="12.75">
      <c r="A313" s="50"/>
      <c r="B313" s="48"/>
      <c r="C313" s="48"/>
      <c r="D313" s="67"/>
      <c r="E313" s="65"/>
      <c r="F313" s="51"/>
    </row>
    <row r="314" spans="1:6" ht="12.75">
      <c r="A314" s="50"/>
      <c r="B314" s="48"/>
      <c r="C314" s="48"/>
      <c r="D314" s="67"/>
      <c r="E314" s="65"/>
      <c r="F314" s="51"/>
    </row>
    <row r="315" spans="1:6" ht="12.75">
      <c r="A315" s="50"/>
      <c r="B315" s="48"/>
      <c r="C315" s="48"/>
      <c r="D315" s="67"/>
      <c r="E315" s="65"/>
      <c r="F315" s="51"/>
    </row>
    <row r="316" spans="1:6" ht="12.75">
      <c r="A316" s="50"/>
      <c r="B316" s="48"/>
      <c r="C316" s="48"/>
      <c r="D316" s="67"/>
      <c r="E316" s="65"/>
      <c r="F316" s="51"/>
    </row>
    <row r="317" spans="1:6" ht="12.75">
      <c r="A317" s="50"/>
      <c r="B317" s="48"/>
      <c r="C317" s="48"/>
      <c r="D317" s="67"/>
      <c r="E317" s="65"/>
      <c r="F317" s="51"/>
    </row>
    <row r="318" spans="1:6" ht="12.75">
      <c r="A318" s="50"/>
      <c r="B318" s="48"/>
      <c r="C318" s="48"/>
      <c r="D318" s="67"/>
      <c r="E318" s="65"/>
      <c r="F318" s="51"/>
    </row>
    <row r="319" spans="1:6" ht="12.75">
      <c r="A319" s="50"/>
      <c r="B319" s="48"/>
      <c r="C319" s="48"/>
      <c r="D319" s="67"/>
      <c r="E319" s="65"/>
      <c r="F319" s="51"/>
    </row>
    <row r="320" spans="1:6" ht="12.75">
      <c r="A320" s="50"/>
      <c r="B320" s="48"/>
      <c r="C320" s="48"/>
      <c r="D320" s="67"/>
      <c r="E320" s="65"/>
      <c r="F320" s="51"/>
    </row>
    <row r="321" spans="1:6" ht="12.75">
      <c r="A321" s="50"/>
      <c r="B321" s="48"/>
      <c r="C321" s="48"/>
      <c r="D321" s="67"/>
      <c r="E321" s="65"/>
      <c r="F321" s="51"/>
    </row>
    <row r="322" spans="1:6" ht="12.75">
      <c r="A322" s="50"/>
      <c r="B322" s="48"/>
      <c r="C322" s="48"/>
      <c r="D322" s="67"/>
      <c r="E322" s="65"/>
      <c r="F322" s="51"/>
    </row>
    <row r="323" spans="1:6" ht="12.75">
      <c r="A323" s="50"/>
      <c r="B323" s="48"/>
      <c r="C323" s="48"/>
      <c r="D323" s="67"/>
      <c r="E323" s="65"/>
      <c r="F323" s="51"/>
    </row>
    <row r="324" spans="1:6" ht="12.75">
      <c r="A324" s="50"/>
      <c r="B324" s="48"/>
      <c r="C324" s="48"/>
      <c r="D324" s="67"/>
      <c r="E324" s="65"/>
      <c r="F324" s="51"/>
    </row>
    <row r="325" spans="1:6" ht="12.75">
      <c r="A325" s="50"/>
      <c r="B325" s="48"/>
      <c r="C325" s="48"/>
      <c r="D325" s="67"/>
      <c r="E325" s="65"/>
      <c r="F325" s="51"/>
    </row>
    <row r="326" spans="1:6" ht="12.75">
      <c r="A326" s="50"/>
      <c r="B326" s="48"/>
      <c r="C326" s="48"/>
      <c r="D326" s="67"/>
      <c r="E326" s="65"/>
      <c r="F326" s="51"/>
    </row>
    <row r="327" spans="1:6" ht="12.75">
      <c r="A327" s="50"/>
      <c r="B327" s="48"/>
      <c r="C327" s="48"/>
      <c r="D327" s="67"/>
      <c r="E327" s="65"/>
      <c r="F327" s="51"/>
    </row>
    <row r="328" spans="1:6" ht="12.75">
      <c r="A328" s="50"/>
      <c r="B328" s="48"/>
      <c r="C328" s="48"/>
      <c r="D328" s="67"/>
      <c r="E328" s="65"/>
      <c r="F328" s="51"/>
    </row>
    <row r="329" spans="1:6" ht="12.75">
      <c r="A329" s="50"/>
      <c r="B329" s="48"/>
      <c r="C329" s="48"/>
      <c r="D329" s="67"/>
      <c r="E329" s="65"/>
      <c r="F329" s="51"/>
    </row>
    <row r="330" spans="1:6" ht="12.75">
      <c r="A330" s="50"/>
      <c r="B330" s="48"/>
      <c r="C330" s="48"/>
      <c r="D330" s="67"/>
      <c r="E330" s="65"/>
      <c r="F330" s="51"/>
    </row>
    <row r="331" spans="1:6" ht="12.75">
      <c r="A331" s="50"/>
      <c r="B331" s="48"/>
      <c r="C331" s="48"/>
      <c r="D331" s="67"/>
      <c r="E331" s="65"/>
      <c r="F331" s="51"/>
    </row>
    <row r="332" spans="1:6" ht="12.75">
      <c r="A332" s="50"/>
      <c r="B332" s="48"/>
      <c r="C332" s="48"/>
      <c r="D332" s="67"/>
      <c r="E332" s="65"/>
      <c r="F332" s="51"/>
    </row>
    <row r="333" spans="1:6" ht="12.75">
      <c r="A333" s="50"/>
      <c r="B333" s="48"/>
      <c r="C333" s="48"/>
      <c r="D333" s="67"/>
      <c r="E333" s="65"/>
      <c r="F333" s="51"/>
    </row>
    <row r="334" spans="1:6" ht="12.75">
      <c r="A334" s="50"/>
      <c r="B334" s="48"/>
      <c r="C334" s="48"/>
      <c r="D334" s="67"/>
      <c r="E334" s="65"/>
      <c r="F334" s="51"/>
    </row>
    <row r="335" spans="1:6" ht="12.75">
      <c r="A335" s="50"/>
      <c r="B335" s="48"/>
      <c r="C335" s="48"/>
      <c r="D335" s="67"/>
      <c r="E335" s="65"/>
      <c r="F335" s="51"/>
    </row>
    <row r="336" spans="1:6" ht="12.75">
      <c r="A336" s="50"/>
      <c r="B336" s="48"/>
      <c r="C336" s="48"/>
      <c r="D336" s="67"/>
      <c r="E336" s="65"/>
      <c r="F336" s="51"/>
    </row>
    <row r="337" spans="1:6" ht="12.75">
      <c r="A337" s="50"/>
      <c r="B337" s="48"/>
      <c r="C337" s="48"/>
      <c r="D337" s="67"/>
      <c r="E337" s="65"/>
      <c r="F337" s="51"/>
    </row>
    <row r="338" spans="1:6" ht="12.75">
      <c r="A338" s="50"/>
      <c r="B338" s="48"/>
      <c r="C338" s="48"/>
      <c r="D338" s="67"/>
      <c r="E338" s="65"/>
      <c r="F338" s="51"/>
    </row>
    <row r="339" spans="1:6" ht="12.75">
      <c r="A339" s="50"/>
      <c r="B339" s="48"/>
      <c r="C339" s="48"/>
      <c r="D339" s="67"/>
      <c r="E339" s="65"/>
      <c r="F339" s="51"/>
    </row>
    <row r="340" spans="1:6" ht="12.75">
      <c r="A340" s="50"/>
      <c r="B340" s="48"/>
      <c r="C340" s="48"/>
      <c r="D340" s="67"/>
      <c r="E340" s="65"/>
      <c r="F340" s="51"/>
    </row>
    <row r="341" spans="1:6" ht="12.75">
      <c r="A341" s="50"/>
      <c r="B341" s="48"/>
      <c r="C341" s="48"/>
      <c r="D341" s="67"/>
      <c r="E341" s="65"/>
      <c r="F341" s="51"/>
    </row>
    <row r="342" spans="1:6" ht="12.75">
      <c r="A342" s="50"/>
      <c r="B342" s="48"/>
      <c r="C342" s="48"/>
      <c r="D342" s="67"/>
      <c r="E342" s="65"/>
      <c r="F342" s="51"/>
    </row>
    <row r="343" spans="1:6" ht="12.75">
      <c r="A343" s="50"/>
      <c r="B343" s="48"/>
      <c r="C343" s="48"/>
      <c r="D343" s="67"/>
      <c r="E343" s="65"/>
      <c r="F343" s="51"/>
    </row>
    <row r="344" spans="1:6" ht="12.75">
      <c r="A344" s="50"/>
      <c r="B344" s="48"/>
      <c r="C344" s="48"/>
      <c r="D344" s="67"/>
      <c r="E344" s="65"/>
      <c r="F344" s="51"/>
    </row>
    <row r="345" spans="1:6" ht="12.75">
      <c r="A345" s="50"/>
      <c r="B345" s="48"/>
      <c r="C345" s="48"/>
      <c r="D345" s="67"/>
      <c r="E345" s="65"/>
      <c r="F345" s="51"/>
    </row>
    <row r="346" spans="1:6" ht="12.75">
      <c r="A346" s="50"/>
      <c r="B346" s="48"/>
      <c r="C346" s="48"/>
      <c r="D346" s="67"/>
      <c r="E346" s="65"/>
      <c r="F346" s="51"/>
    </row>
    <row r="347" spans="1:6" ht="12.75">
      <c r="A347" s="50"/>
      <c r="B347" s="48"/>
      <c r="C347" s="48"/>
      <c r="D347" s="67"/>
      <c r="E347" s="65"/>
      <c r="F347" s="51"/>
    </row>
    <row r="348" spans="1:6" ht="12.75">
      <c r="A348" s="50"/>
      <c r="B348" s="48"/>
      <c r="C348" s="48"/>
      <c r="D348" s="67"/>
      <c r="E348" s="65"/>
      <c r="F348" s="51"/>
    </row>
    <row r="349" spans="1:6" ht="12.75">
      <c r="A349" s="50"/>
      <c r="B349" s="48"/>
      <c r="C349" s="48"/>
      <c r="D349" s="67"/>
      <c r="E349" s="65"/>
      <c r="F349" s="51"/>
    </row>
    <row r="350" spans="1:6" ht="12.75">
      <c r="A350" s="50"/>
      <c r="B350" s="48"/>
      <c r="C350" s="48"/>
      <c r="D350" s="67"/>
      <c r="E350" s="65"/>
      <c r="F350" s="51"/>
    </row>
    <row r="351" spans="1:6" ht="12.75">
      <c r="A351" s="50"/>
      <c r="B351" s="48"/>
      <c r="C351" s="48"/>
      <c r="D351" s="67"/>
      <c r="E351" s="65"/>
      <c r="F351" s="51"/>
    </row>
    <row r="352" spans="1:6" ht="12.75">
      <c r="A352" s="50"/>
      <c r="B352" s="48"/>
      <c r="C352" s="48"/>
      <c r="D352" s="67"/>
      <c r="E352" s="65"/>
      <c r="F352" s="51"/>
    </row>
    <row r="353" spans="1:6" ht="12.75">
      <c r="A353" s="50"/>
      <c r="B353" s="48"/>
      <c r="C353" s="48"/>
      <c r="D353" s="67"/>
      <c r="E353" s="65"/>
      <c r="F353" s="51"/>
    </row>
    <row r="354" spans="1:6" ht="12.75">
      <c r="A354" s="50"/>
      <c r="B354" s="48"/>
      <c r="C354" s="48"/>
      <c r="D354" s="67"/>
      <c r="E354" s="65"/>
      <c r="F354" s="51"/>
    </row>
    <row r="355" spans="1:6" ht="12.75">
      <c r="A355" s="50"/>
      <c r="B355" s="48"/>
      <c r="C355" s="48"/>
      <c r="D355" s="67"/>
      <c r="E355" s="65"/>
      <c r="F355" s="51"/>
    </row>
    <row r="356" spans="1:6" ht="12.75">
      <c r="A356" s="50"/>
      <c r="B356" s="48"/>
      <c r="C356" s="48"/>
      <c r="D356" s="67"/>
      <c r="E356" s="65"/>
      <c r="F356" s="51"/>
    </row>
    <row r="357" spans="1:6" ht="12.75">
      <c r="A357" s="50"/>
      <c r="B357" s="48"/>
      <c r="C357" s="48"/>
      <c r="D357" s="67"/>
      <c r="E357" s="65"/>
      <c r="F357" s="51"/>
    </row>
    <row r="358" spans="1:6" ht="12.75">
      <c r="A358" s="50"/>
      <c r="B358" s="48"/>
      <c r="C358" s="48"/>
      <c r="D358" s="67"/>
      <c r="E358" s="65"/>
      <c r="F358" s="51"/>
    </row>
    <row r="359" spans="1:6" ht="13.5" thickBot="1">
      <c r="A359" s="52"/>
      <c r="B359" s="53"/>
      <c r="C359" s="53"/>
      <c r="D359" s="68"/>
      <c r="E359" s="66"/>
      <c r="F359" s="54"/>
    </row>
  </sheetData>
  <mergeCells count="9">
    <mergeCell ref="A1:F1"/>
    <mergeCell ref="A23:F23"/>
    <mergeCell ref="A39:F39"/>
    <mergeCell ref="A55:E55"/>
    <mergeCell ref="A91:E91"/>
    <mergeCell ref="A81:E81"/>
    <mergeCell ref="A14:E14"/>
    <mergeCell ref="A3:E3"/>
    <mergeCell ref="A87:E8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</dc:creator>
  <cp:keywords/>
  <dc:description/>
  <cp:lastModifiedBy>Cédric</cp:lastModifiedBy>
  <cp:lastPrinted>2001-08-06T12:47:33Z</cp:lastPrinted>
  <dcterms:created xsi:type="dcterms:W3CDTF">1998-09-30T18:26:47Z</dcterms:created>
  <dcterms:modified xsi:type="dcterms:W3CDTF">2003-10-26T16:56:46Z</dcterms:modified>
  <cp:category/>
  <cp:version/>
  <cp:contentType/>
  <cp:contentStatus/>
</cp:coreProperties>
</file>